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Олег\YandexDisk-iro.kravchuk\Загрузки\КОМП\Рабочий стол\МОНИТОРИНГИ\2025-2026\6. Вакансии+Долгосрочные по СОШ на 1 января 2026 - до 15 января\"/>
    </mc:Choice>
  </mc:AlternateContent>
  <xr:revisionPtr revIDLastSave="0" documentId="13_ncr:1_{D0288F9F-EB26-4471-8292-7E117A70248F}" xr6:coauthVersionLast="45" xr6:coauthVersionMax="45" xr10:uidLastSave="{00000000-0000-0000-0000-000000000000}"/>
  <bookViews>
    <workbookView xWindow="5355" yWindow="825" windowWidth="13350" windowHeight="12615" tabRatio="612" activeTab="3" xr2:uid="{00000000-000D-0000-FFFF-FFFF00000000}"/>
  </bookViews>
  <sheets>
    <sheet name="ДОУ" sheetId="3" r:id="rId1"/>
    <sheet name="СОШ" sheetId="1" r:id="rId2"/>
    <sheet name="УДО" sheetId="2" r:id="rId3"/>
    <sheet name="СПО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16" i="4" l="1"/>
  <c r="BG16" i="4"/>
  <c r="BU18" i="2"/>
  <c r="CE12" i="2"/>
  <c r="CE8" i="2"/>
  <c r="CE7" i="2"/>
  <c r="CE14" i="2"/>
  <c r="CE9" i="2"/>
  <c r="CE10" i="2"/>
  <c r="CE11" i="2"/>
  <c r="CE13" i="2"/>
  <c r="BS18" i="2"/>
  <c r="BT18" i="2"/>
  <c r="P16" i="2"/>
  <c r="BG85" i="3"/>
  <c r="BE85" i="3"/>
  <c r="BF85" i="3"/>
  <c r="N83" i="3"/>
  <c r="BG13" i="3"/>
  <c r="BF13" i="3"/>
  <c r="BE13" i="3"/>
  <c r="BG17" i="3"/>
  <c r="BF17" i="3"/>
  <c r="BE17" i="3"/>
  <c r="M82" i="1"/>
  <c r="L82" i="1"/>
  <c r="K82" i="1"/>
  <c r="EB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5" i="1"/>
  <c r="EA46" i="1"/>
  <c r="EA47" i="1"/>
  <c r="EA48" i="1"/>
  <c r="EA49" i="1"/>
  <c r="EA50" i="1"/>
  <c r="EA51" i="1"/>
  <c r="EA52" i="1"/>
  <c r="EA53" i="1"/>
  <c r="EA54" i="1"/>
  <c r="EA55" i="1"/>
  <c r="EA56" i="1"/>
  <c r="EA57" i="1"/>
  <c r="EA58" i="1"/>
  <c r="EA59" i="1"/>
  <c r="EA60" i="1"/>
  <c r="EA61" i="1"/>
  <c r="EA62" i="1"/>
  <c r="EA63" i="1"/>
  <c r="EA64" i="1"/>
  <c r="EA65" i="1"/>
  <c r="EA66" i="1"/>
  <c r="EA67" i="1"/>
  <c r="EA68" i="1"/>
  <c r="EA69" i="1"/>
  <c r="EA70" i="1"/>
  <c r="EA71" i="1"/>
  <c r="EA72" i="1"/>
  <c r="EA5" i="1"/>
  <c r="DZ74" i="1"/>
  <c r="DZ6" i="1"/>
  <c r="DZ7" i="1"/>
  <c r="DZ8" i="1"/>
  <c r="DZ9" i="1"/>
  <c r="DZ10" i="1"/>
  <c r="DZ11" i="1"/>
  <c r="DZ12" i="1"/>
  <c r="DZ13" i="1"/>
  <c r="DZ14" i="1"/>
  <c r="DZ15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29" i="1"/>
  <c r="DZ30" i="1"/>
  <c r="DZ31" i="1"/>
  <c r="DZ32" i="1"/>
  <c r="DZ33" i="1"/>
  <c r="DZ34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50" i="1"/>
  <c r="DZ51" i="1"/>
  <c r="DZ52" i="1"/>
  <c r="DZ53" i="1"/>
  <c r="DZ54" i="1"/>
  <c r="DZ55" i="1"/>
  <c r="DZ56" i="1"/>
  <c r="DZ57" i="1"/>
  <c r="DZ58" i="1"/>
  <c r="DZ59" i="1"/>
  <c r="DZ60" i="1"/>
  <c r="DZ61" i="1"/>
  <c r="DZ62" i="1"/>
  <c r="DZ63" i="1"/>
  <c r="DZ64" i="1"/>
  <c r="DZ65" i="1"/>
  <c r="DZ66" i="1"/>
  <c r="DZ67" i="1"/>
  <c r="DZ68" i="1"/>
  <c r="DZ69" i="1"/>
  <c r="DZ70" i="1"/>
  <c r="DZ71" i="1"/>
  <c r="DZ72" i="1"/>
  <c r="DZ5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DX80" i="1" s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B74" i="1"/>
  <c r="CE18" i="2" l="1"/>
  <c r="CC20" i="2" s="1"/>
  <c r="EE20" i="1" l="1"/>
  <c r="EE21" i="1"/>
  <c r="B83" i="3" l="1"/>
  <c r="BG5" i="3"/>
  <c r="BG6" i="3"/>
  <c r="BG7" i="3"/>
  <c r="BG8" i="3"/>
  <c r="BG9" i="3"/>
  <c r="BG10" i="3"/>
  <c r="BG11" i="3"/>
  <c r="BG12" i="3"/>
  <c r="BG14" i="3"/>
  <c r="BG15" i="3"/>
  <c r="BG16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F5" i="3"/>
  <c r="BF6" i="3"/>
  <c r="BF7" i="3"/>
  <c r="BF8" i="3"/>
  <c r="BF9" i="3"/>
  <c r="BF10" i="3"/>
  <c r="BF11" i="3"/>
  <c r="BF12" i="3"/>
  <c r="BF14" i="3"/>
  <c r="BF15" i="3"/>
  <c r="BF16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E5" i="3"/>
  <c r="BE6" i="3"/>
  <c r="BE7" i="3"/>
  <c r="BE8" i="3"/>
  <c r="BE9" i="3"/>
  <c r="BE10" i="3"/>
  <c r="BE11" i="3"/>
  <c r="BE12" i="3"/>
  <c r="BE14" i="3"/>
  <c r="BE15" i="3"/>
  <c r="BE16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81" i="3"/>
  <c r="BE4" i="3"/>
  <c r="C83" i="3"/>
  <c r="D83" i="3"/>
  <c r="E83" i="3"/>
  <c r="F83" i="3"/>
  <c r="G83" i="3"/>
  <c r="H83" i="3"/>
  <c r="I83" i="3"/>
  <c r="J83" i="3"/>
  <c r="K83" i="3"/>
  <c r="L83" i="3"/>
  <c r="M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5" i="3" l="1"/>
  <c r="CD8" i="2"/>
  <c r="CD9" i="2"/>
  <c r="CD10" i="2"/>
  <c r="CD11" i="2"/>
  <c r="CD12" i="2"/>
  <c r="CD13" i="2"/>
  <c r="CD14" i="2"/>
  <c r="CD15" i="2"/>
  <c r="CD7" i="2"/>
  <c r="CC8" i="2"/>
  <c r="CC9" i="2"/>
  <c r="CC10" i="2"/>
  <c r="CC11" i="2"/>
  <c r="CC12" i="2"/>
  <c r="CC13" i="2"/>
  <c r="CC14" i="2"/>
  <c r="CC7" i="2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DG16" i="4"/>
  <c r="DH16" i="4"/>
  <c r="DI16" i="4"/>
  <c r="DL19" i="4" s="1"/>
  <c r="DJ16" i="4"/>
  <c r="DK16" i="4"/>
  <c r="DL16" i="4"/>
  <c r="C16" i="4"/>
  <c r="DO7" i="4"/>
  <c r="DP8" i="4"/>
  <c r="DP9" i="4"/>
  <c r="DP10" i="4"/>
  <c r="DP11" i="4"/>
  <c r="DP12" i="4"/>
  <c r="DP13" i="4"/>
  <c r="DP14" i="4"/>
  <c r="DP7" i="4"/>
  <c r="DN8" i="4"/>
  <c r="DN9" i="4"/>
  <c r="DN10" i="4"/>
  <c r="DN11" i="4"/>
  <c r="DN12" i="4"/>
  <c r="DN13" i="4"/>
  <c r="DN14" i="4"/>
  <c r="DN7" i="4"/>
  <c r="DP16" i="4" l="1"/>
  <c r="CD18" i="2"/>
  <c r="CC15" i="2"/>
  <c r="CC18" i="2" l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5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B78" i="1"/>
  <c r="CI77" i="1" l="1"/>
  <c r="DZ77" i="1"/>
  <c r="DO8" i="4" l="1"/>
  <c r="DO9" i="4"/>
  <c r="DO10" i="4"/>
  <c r="DO11" i="4"/>
  <c r="DO12" i="4"/>
  <c r="DO13" i="4"/>
  <c r="DO14" i="4"/>
  <c r="CE15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16" i="2"/>
  <c r="BG4" i="3"/>
  <c r="BF4" i="3"/>
  <c r="DO16" i="4" l="1"/>
  <c r="BS25" i="2"/>
  <c r="EB74" i="1"/>
  <c r="EA74" i="1"/>
  <c r="DN19" i="4" l="1"/>
  <c r="BE87" i="3"/>
  <c r="EB77" i="1"/>
</calcChain>
</file>

<file path=xl/sharedStrings.xml><?xml version="1.0" encoding="utf-8"?>
<sst xmlns="http://schemas.openxmlformats.org/spreadsheetml/2006/main" count="726" uniqueCount="283">
  <si>
    <t>Наименование ОУ</t>
  </si>
  <si>
    <t>Воспитатель</t>
  </si>
  <si>
    <t>ГБДОУ № 2</t>
  </si>
  <si>
    <t>ГБДОУ № 3</t>
  </si>
  <si>
    <t>ГБДОУ № 5</t>
  </si>
  <si>
    <t>ГБДОУ № 7</t>
  </si>
  <si>
    <t>ГБДОУ № 10</t>
  </si>
  <si>
    <t>ГБДОУ № 11</t>
  </si>
  <si>
    <t>ГБДОУ № 14</t>
  </si>
  <si>
    <t>ГБДОУ № 15</t>
  </si>
  <si>
    <t>ГБДОУ № 17</t>
  </si>
  <si>
    <t>ГБДОУ № 20</t>
  </si>
  <si>
    <t>ГБДОУ № 22</t>
  </si>
  <si>
    <t>ГБДОУ № 24</t>
  </si>
  <si>
    <t>ГБДОУ № 27</t>
  </si>
  <si>
    <t>ГБДОУ № 28</t>
  </si>
  <si>
    <t>ГБДОУ № 29</t>
  </si>
  <si>
    <t>ГБДОУ № 32</t>
  </si>
  <si>
    <t>ГБДОУ № 33</t>
  </si>
  <si>
    <t>ГБДОУ № 34</t>
  </si>
  <si>
    <t>ГБДОУ № 35</t>
  </si>
  <si>
    <t>ГБДОУ № 36</t>
  </si>
  <si>
    <t>ГБДОУ № 40</t>
  </si>
  <si>
    <t>ГБДОУ № 41</t>
  </si>
  <si>
    <t>ГБДОУ № 43</t>
  </si>
  <si>
    <t>ГБДОУ № 48</t>
  </si>
  <si>
    <t>ГБДОУ № 49</t>
  </si>
  <si>
    <t>ГБДОУ № 61</t>
  </si>
  <si>
    <t>ГБДОУ № 63</t>
  </si>
  <si>
    <t>ГБДОУ № 67</t>
  </si>
  <si>
    <t>ГБДОУ № 68</t>
  </si>
  <si>
    <t>ГБДОУ № 69</t>
  </si>
  <si>
    <t>ГБДОУ № 70</t>
  </si>
  <si>
    <t>ГБДОУ № 71</t>
  </si>
  <si>
    <t>ГБДОУ № 74</t>
  </si>
  <si>
    <t>ГБДОУ № 79</t>
  </si>
  <si>
    <t>ГБДОУ № 81</t>
  </si>
  <si>
    <t>ГБДОУ № 83</t>
  </si>
  <si>
    <t>ГБДОУ № 86</t>
  </si>
  <si>
    <t>ГБДОУ № 88</t>
  </si>
  <si>
    <t>ГБДОУ № 89</t>
  </si>
  <si>
    <t>ГБДОУ № 90</t>
  </si>
  <si>
    <t>ГБДОУ № 91</t>
  </si>
  <si>
    <t>ГБДОУ № 92</t>
  </si>
  <si>
    <t>ГБДОУ № 93</t>
  </si>
  <si>
    <t>ГБДОУ № 103</t>
  </si>
  <si>
    <t>ГБДОУ № 107</t>
  </si>
  <si>
    <t>ГБДОУ № 111</t>
  </si>
  <si>
    <t>ГБДОУ № 113</t>
  </si>
  <si>
    <t>ГБДОУ № 114</t>
  </si>
  <si>
    <t>ГБДОУ № 116</t>
  </si>
  <si>
    <t>ГБДОУ № 118</t>
  </si>
  <si>
    <t>ГБДОУ № 120</t>
  </si>
  <si>
    <t>ГБДОУ № 121</t>
  </si>
  <si>
    <t>ГБДОУ № 123</t>
  </si>
  <si>
    <t>ГБДОУ № 124</t>
  </si>
  <si>
    <t>ГБДОУ № 125</t>
  </si>
  <si>
    <t>ГБДОУ № 126</t>
  </si>
  <si>
    <t>ГБДОУ № 128</t>
  </si>
  <si>
    <t>ГБДОУ № 129</t>
  </si>
  <si>
    <t>ГБДОУ № 131</t>
  </si>
  <si>
    <t>ГБДОУ № 132</t>
  </si>
  <si>
    <t>ГБДОУ № 133</t>
  </si>
  <si>
    <t>Мариамполь</t>
  </si>
  <si>
    <t>Мои горизонты</t>
  </si>
  <si>
    <t>Таврида</t>
  </si>
  <si>
    <t>Школа развития</t>
  </si>
  <si>
    <t>Хабад</t>
  </si>
  <si>
    <t>Школа-интернат № 1</t>
  </si>
  <si>
    <t>Школа-интернат № 6</t>
  </si>
  <si>
    <t>Гимназия № 1</t>
  </si>
  <si>
    <t>Гимназия № 2</t>
  </si>
  <si>
    <t>Гимназия № 5</t>
  </si>
  <si>
    <t>Гимназия № 7</t>
  </si>
  <si>
    <t>Гимназия № 8</t>
  </si>
  <si>
    <t>Гимназия № 24</t>
  </si>
  <si>
    <t>Гимназия № 10</t>
  </si>
  <si>
    <t>ОЦ "Бухта Казачья"</t>
  </si>
  <si>
    <t>ОЦ им. В.Д.Ревякина</t>
  </si>
  <si>
    <t>СОШ № 3</t>
  </si>
  <si>
    <t>СОШ № 4</t>
  </si>
  <si>
    <t>СОШ № 6</t>
  </si>
  <si>
    <t>СОШ № 9</t>
  </si>
  <si>
    <t>СОШ № 11</t>
  </si>
  <si>
    <t>СОШ № 12</t>
  </si>
  <si>
    <t>СОШ № 13</t>
  </si>
  <si>
    <t>СОШ № 14</t>
  </si>
  <si>
    <t>СОШ № 15</t>
  </si>
  <si>
    <t>СОШ № 17</t>
  </si>
  <si>
    <t>СОШ № 18</t>
  </si>
  <si>
    <t>СОШ № 19</t>
  </si>
  <si>
    <t>СОШ № 20</t>
  </si>
  <si>
    <t>СОШ № 22</t>
  </si>
  <si>
    <t>СОШ № 23</t>
  </si>
  <si>
    <t>СОШ № 25</t>
  </si>
  <si>
    <t>СОШ № 26</t>
  </si>
  <si>
    <t>СОШ № 27</t>
  </si>
  <si>
    <t>СОШ № 28</t>
  </si>
  <si>
    <t>СОШ № 29</t>
  </si>
  <si>
    <t>СОШ № 31</t>
  </si>
  <si>
    <t>СОШ № 32</t>
  </si>
  <si>
    <t>СОШ № 33</t>
  </si>
  <si>
    <t>СОШ № 34</t>
  </si>
  <si>
    <t>СОШ № 35</t>
  </si>
  <si>
    <t>СОШ № 37</t>
  </si>
  <si>
    <t>СОШ № 38</t>
  </si>
  <si>
    <t>СОШ № 39</t>
  </si>
  <si>
    <t>СОШ № 40</t>
  </si>
  <si>
    <t>СОШ № 41</t>
  </si>
  <si>
    <t>СОШ № 42</t>
  </si>
  <si>
    <t>СОШ № 43</t>
  </si>
  <si>
    <t>СОШ № 44</t>
  </si>
  <si>
    <t>СОШ № 45</t>
  </si>
  <si>
    <t>СОШ № 46</t>
  </si>
  <si>
    <t>СОШ № 49</t>
  </si>
  <si>
    <t>СОШ № 47</t>
  </si>
  <si>
    <t>СОШ № 50</t>
  </si>
  <si>
    <t>СОШ № 52</t>
  </si>
  <si>
    <t>СОШ № 54</t>
  </si>
  <si>
    <t>СОШ № 55</t>
  </si>
  <si>
    <t>СОШ № 57</t>
  </si>
  <si>
    <t>СОШ № 58</t>
  </si>
  <si>
    <t>СОШ № 59</t>
  </si>
  <si>
    <t>СОШ № 60</t>
  </si>
  <si>
    <t>СОШ № 61</t>
  </si>
  <si>
    <t>Старший воспитатель</t>
  </si>
  <si>
    <t>БДДЮТ</t>
  </si>
  <si>
    <t>ДДЮТ</t>
  </si>
  <si>
    <t>МАН</t>
  </si>
  <si>
    <t>СДМФ</t>
  </si>
  <si>
    <t>СЮТ</t>
  </si>
  <si>
    <t>ЦВПВУМ</t>
  </si>
  <si>
    <t>ЦЭНТУМ</t>
  </si>
  <si>
    <t>СевКИТиП</t>
  </si>
  <si>
    <t>СКСТ</t>
  </si>
  <si>
    <t>СПХК</t>
  </si>
  <si>
    <t>СТЭТ</t>
  </si>
  <si>
    <t>Педагоги ДО по направлениям</t>
  </si>
  <si>
    <t>Музыкальный руководитель</t>
  </si>
  <si>
    <t>Педагог-психолог</t>
  </si>
  <si>
    <t>Педагог-организатор</t>
  </si>
  <si>
    <t>ГБОУ ОЦ им. В.Д. Ревякина</t>
  </si>
  <si>
    <t>Педагог дополнительного образования</t>
  </si>
  <si>
    <t>Учитель-логопед</t>
  </si>
  <si>
    <t>Заместитель директора по УВР</t>
  </si>
  <si>
    <t>Тьютор</t>
  </si>
  <si>
    <t>Преподаватель учебной дисциплины "Математика"</t>
  </si>
  <si>
    <t>Преподаватель учебной дисциплины "История"</t>
  </si>
  <si>
    <t>ИТОГО</t>
  </si>
  <si>
    <t>Социальный педагог</t>
  </si>
  <si>
    <t>направление деятельности</t>
  </si>
  <si>
    <t>Методист</t>
  </si>
  <si>
    <t>Итого</t>
  </si>
  <si>
    <t>Преподаватель по дисциплине "Информатика"</t>
  </si>
  <si>
    <t>ГБОУ СПЛ</t>
  </si>
  <si>
    <t>СЦТКСЭ</t>
  </si>
  <si>
    <t>ГБДОУ № 21</t>
  </si>
  <si>
    <t>ГБДОУ № 112</t>
  </si>
  <si>
    <t>СОШ № 48</t>
  </si>
  <si>
    <t>ИРО</t>
  </si>
  <si>
    <t xml:space="preserve">ГБДОУ № 127 </t>
  </si>
  <si>
    <t>ШКОЛА ЭКОТЕХ+</t>
  </si>
  <si>
    <t>Инженерная школа</t>
  </si>
  <si>
    <t>Преподаватель по дисциплине "Физика"</t>
  </si>
  <si>
    <t>СМК</t>
  </si>
  <si>
    <t>САСТ</t>
  </si>
  <si>
    <t>ГБДОУ № 26</t>
  </si>
  <si>
    <t>Количество вакансий по состоянию на 20.06.2022</t>
  </si>
  <si>
    <t xml:space="preserve">ОЦ БК </t>
  </si>
  <si>
    <t>ГБДОУ "Акварель"</t>
  </si>
  <si>
    <t>ОЦ "Античный"</t>
  </si>
  <si>
    <t>Заместитель заведующего (по направлениям)</t>
  </si>
  <si>
    <t>Количество человек</t>
  </si>
  <si>
    <t>Количество ставок</t>
  </si>
  <si>
    <t>Количество часов</t>
  </si>
  <si>
    <t>Инструктор по физической культуре</t>
  </si>
  <si>
    <t>Учитель-дефектолог (олигофренопедагог)</t>
  </si>
  <si>
    <t>Учитель-дефектолог (тифлопедагог)</t>
  </si>
  <si>
    <t>Учитель-дефектолог (сурдопедагог)</t>
  </si>
  <si>
    <t>Педагог дополнительного образования (с указанием направления деятельности):</t>
  </si>
  <si>
    <t>Направление деятельности</t>
  </si>
  <si>
    <t xml:space="preserve">Другие ПЕДАГОГИЧЕСКИЕ вакансии </t>
  </si>
  <si>
    <t>ГБДОУ № 13</t>
  </si>
  <si>
    <t>Количество вакансий по состоянию на 01.06.2025</t>
  </si>
  <si>
    <t>Заместитель директора по ВР</t>
  </si>
  <si>
    <t>Учитель начальных классов</t>
  </si>
  <si>
    <t>Учитель русского языка и литературы</t>
  </si>
  <si>
    <t>языка народов России и литературы (указать язык)</t>
  </si>
  <si>
    <t>язык</t>
  </si>
  <si>
    <t>Учитель истории</t>
  </si>
  <si>
    <t>Учитель обществознания</t>
  </si>
  <si>
    <t>Учитель экономики, права</t>
  </si>
  <si>
    <t>Учитель информатики и ИКТ</t>
  </si>
  <si>
    <t>Учитель физики</t>
  </si>
  <si>
    <t>Учитель математики</t>
  </si>
  <si>
    <t>Учитель химии</t>
  </si>
  <si>
    <t>Учитель географии</t>
  </si>
  <si>
    <t>Учитель биологии</t>
  </si>
  <si>
    <t>Учитель английского языка</t>
  </si>
  <si>
    <t>Учитель немецкого языка</t>
  </si>
  <si>
    <t>Учитель французского языка</t>
  </si>
  <si>
    <t>Учитель испанского языка</t>
  </si>
  <si>
    <t>Учитель иного иностранного языка (указать)</t>
  </si>
  <si>
    <t>Учитель физической культуры</t>
  </si>
  <si>
    <t>Учитель труда (технологии) (девочки)</t>
  </si>
  <si>
    <t>Учитель труда (технологии) (мальчики)</t>
  </si>
  <si>
    <t>Учитель музыки и пения</t>
  </si>
  <si>
    <t>Преподаватель-организатор/учитель ОБЗР</t>
  </si>
  <si>
    <t>Учитель прочих предметов (указать)</t>
  </si>
  <si>
    <t>Предмет</t>
  </si>
  <si>
    <t>Направление</t>
  </si>
  <si>
    <t>Другие (указать)</t>
  </si>
  <si>
    <t xml:space="preserve">СОШ № 30 </t>
  </si>
  <si>
    <t xml:space="preserve">ООШ № 36 </t>
  </si>
  <si>
    <t>СПЛ</t>
  </si>
  <si>
    <t>Заместитель директора (указать направление)</t>
  </si>
  <si>
    <t>должность</t>
  </si>
  <si>
    <t>социально-педагогическое</t>
  </si>
  <si>
    <t>Учитель черчения</t>
  </si>
  <si>
    <t>Учитель изобразительного искусства</t>
  </si>
  <si>
    <t>Педагог-библиотекарь</t>
  </si>
  <si>
    <t>Хореография</t>
  </si>
  <si>
    <t>туристско-краеведческая направленность</t>
  </si>
  <si>
    <t>Преподаватель учебной дисциплины "Литература"</t>
  </si>
  <si>
    <t>Преподаватель учебной дисциплины "Химия"</t>
  </si>
  <si>
    <t>Преподаватель учебной дисциплины "Биология"</t>
  </si>
  <si>
    <t>Преподаватель-организатор ОБЗР</t>
  </si>
  <si>
    <t>Количество часов в год</t>
  </si>
  <si>
    <t>Воспитатель коррекционной группы</t>
  </si>
  <si>
    <t>Преподаватель учебной дисциплины "География"</t>
  </si>
  <si>
    <t>Преподаватель дисциплины "Общий уход за пациентами"</t>
  </si>
  <si>
    <t>Преподаватель дисциплины "документирова-ние и контроль в профессиональ-ной деятельности медсестры"</t>
  </si>
  <si>
    <t>Преподаватель дисциплины "осуществление лечебно-диагнос-тической деятельности"</t>
  </si>
  <si>
    <t>Преподаватель дисциплины "сестринский уход за пациентами хирургического профиля"</t>
  </si>
  <si>
    <t>Преподаватель дисциплины "сестринский уход за пациентами педиатрического профиля"</t>
  </si>
  <si>
    <t>Преподаватель дисциплины "лечение пациентов неврологического. и психиатрического профиля"</t>
  </si>
  <si>
    <t>СевМК</t>
  </si>
  <si>
    <t>Преподаватель учебной дисциплины "История России"</t>
  </si>
  <si>
    <t>Преподаватель дисциплины "Информационные технологии в профессиональной деятельности"</t>
  </si>
  <si>
    <t>Количество часов в неделю</t>
  </si>
  <si>
    <t>ГБДОУ № 16</t>
  </si>
  <si>
    <t>Количество часов в нед</t>
  </si>
  <si>
    <t>Преподаватель учебной дисциплины "Физическая культура"</t>
  </si>
  <si>
    <t>Преподаватель дисциплины "Строительство автомобильных дорог и аэродромов"</t>
  </si>
  <si>
    <t>Преподаватель дисциплины "Строительство зданий и сооружений"</t>
  </si>
  <si>
    <t>Преподаватель дисциплины "Архитектура"</t>
  </si>
  <si>
    <t>ЦППМСП</t>
  </si>
  <si>
    <t>программирование на языке Python (Java,C++ и тд), нейросети</t>
  </si>
  <si>
    <t>робототехника и беспилотные системы, инженерия (САПР,  3D моделирование)</t>
  </si>
  <si>
    <t xml:space="preserve">кибербезопасность и системное администрирование </t>
  </si>
  <si>
    <t xml:space="preserve">креативные индустрии (дизайн, видеопродакшн, блогинг и тд) </t>
  </si>
  <si>
    <t xml:space="preserve"> Робототехника </t>
  </si>
  <si>
    <t>3Д анимация</t>
  </si>
  <si>
    <t xml:space="preserve"> Data Квантум</t>
  </si>
  <si>
    <t>Аэро Квантум</t>
  </si>
  <si>
    <t>Космо квантум</t>
  </si>
  <si>
    <t xml:space="preserve">Педагог дополнительного образования художественного направления </t>
  </si>
  <si>
    <t>Преподаватель практик (Ведение производственных и учебных практик (ИРО))</t>
  </si>
  <si>
    <t xml:space="preserve">Мастер производственного обучения "Официант, бармен"
</t>
  </si>
  <si>
    <t>Преподаватель учебной дисциплины "Информатика"</t>
  </si>
  <si>
    <t>Учитель внеуроной деятельности</t>
  </si>
  <si>
    <t xml:space="preserve">Начальное программирование в среде Scratch </t>
  </si>
  <si>
    <t>Преподаватель учебной дисциплины "Русский язык"</t>
  </si>
  <si>
    <t>учителя</t>
  </si>
  <si>
    <t>Базовые навыки программирования</t>
  </si>
  <si>
    <t>физкультурно-спортивное</t>
  </si>
  <si>
    <t>хореография</t>
  </si>
  <si>
    <t>Английский язык</t>
  </si>
  <si>
    <t>хореограф</t>
  </si>
  <si>
    <t>народный вокал</t>
  </si>
  <si>
    <t xml:space="preserve">Педагог-библиотекарь
</t>
  </si>
  <si>
    <t>Преподаватель учебной дисциплины "Английский язык"</t>
  </si>
  <si>
    <t>Преподаватель профессиональных дисциплин "Автодело"</t>
  </si>
  <si>
    <t>Преподаватель профессиональных дисциплин "Электрик"</t>
  </si>
  <si>
    <t>Преподаватель профессиональных дисциплин "Экономика и управление"</t>
  </si>
  <si>
    <t>Преподаватель профессиональных дисциплин "Сервис и туризм"</t>
  </si>
  <si>
    <t xml:space="preserve">Мастер производственного обучения "Повар-кондитер" </t>
  </si>
  <si>
    <t>туристко-краеведческая</t>
  </si>
  <si>
    <t>робототехника</t>
  </si>
  <si>
    <t>Математика</t>
  </si>
  <si>
    <t>физика</t>
  </si>
  <si>
    <t>Мастер производственного обучения "Автодело"</t>
  </si>
  <si>
    <t>Мастер производственного обучения "Электрик"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</si>
</sst>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2"/>
      <name val="Calibri"/>
      <family val="2"/>
      <charset val="204"/>
    </font>
    <font>
      <sz val="12"/>
      <color rgb="FF00B050"/>
      <name val="Calibri"/>
      <family val="2"/>
      <charset val="204"/>
    </font>
    <font>
      <sz val="8"/>
      <color rgb="FF00B050"/>
      <name val="Calibri"/>
      <family val="2"/>
      <charset val="204"/>
    </font>
    <font>
      <b/>
      <sz val="11"/>
      <color rgb="FF00B050"/>
      <name val="Calibri"/>
      <family val="2"/>
      <charset val="204"/>
    </font>
    <font>
      <sz val="10"/>
      <color rgb="FF00B05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2" fillId="0" borderId="0"/>
  </cellStyleXfs>
  <cellXfs count="224">
    <xf numFmtId="0" fontId="0" fillId="0" borderId="0" xfId="0"/>
    <xf numFmtId="0" fontId="0" fillId="0" borderId="1" xfId="0" applyBorder="1"/>
    <xf numFmtId="0" fontId="0" fillId="0" borderId="0" xfId="0" applyFont="1" applyAlignment="1">
      <alignment horizontal="right"/>
    </xf>
    <xf numFmtId="0" fontId="6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ill="1" applyBorder="1"/>
    <xf numFmtId="0" fontId="0" fillId="0" borderId="0" xfId="0" applyFill="1"/>
    <xf numFmtId="0" fontId="7" fillId="0" borderId="0" xfId="0" applyFont="1"/>
    <xf numFmtId="0" fontId="0" fillId="0" borderId="1" xfId="0" applyFont="1" applyFill="1" applyBorder="1"/>
    <xf numFmtId="0" fontId="0" fillId="0" borderId="0" xfId="0" applyFont="1" applyFill="1"/>
    <xf numFmtId="0" fontId="0" fillId="2" borderId="0" xfId="0" applyFill="1"/>
    <xf numFmtId="0" fontId="7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0" fontId="12" fillId="0" borderId="1" xfId="0" applyFont="1" applyFill="1" applyBorder="1"/>
    <xf numFmtId="0" fontId="12" fillId="0" borderId="0" xfId="0" applyFont="1" applyFill="1"/>
    <xf numFmtId="0" fontId="12" fillId="0" borderId="1" xfId="0" applyFont="1" applyFill="1" applyBorder="1" applyAlignment="1">
      <alignment wrapText="1"/>
    </xf>
    <xf numFmtId="0" fontId="0" fillId="0" borderId="0" xfId="0" applyBorder="1"/>
    <xf numFmtId="0" fontId="10" fillId="3" borderId="1" xfId="0" applyFont="1" applyFill="1" applyBorder="1"/>
    <xf numFmtId="0" fontId="0" fillId="3" borderId="0" xfId="0" applyFill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15" fillId="0" borderId="1" xfId="0" applyFont="1" applyFill="1" applyBorder="1"/>
    <xf numFmtId="0" fontId="16" fillId="0" borderId="1" xfId="0" applyFont="1" applyFill="1" applyBorder="1"/>
    <xf numFmtId="0" fontId="15" fillId="0" borderId="0" xfId="0" applyFont="1"/>
    <xf numFmtId="0" fontId="17" fillId="0" borderId="1" xfId="0" applyFont="1" applyBorder="1" applyAlignment="1">
      <alignment horizontal="center" wrapText="1"/>
    </xf>
    <xf numFmtId="0" fontId="0" fillId="3" borderId="1" xfId="0" applyFill="1" applyBorder="1"/>
    <xf numFmtId="0" fontId="15" fillId="0" borderId="5" xfId="0" applyFont="1" applyFill="1" applyBorder="1"/>
    <xf numFmtId="0" fontId="0" fillId="3" borderId="0" xfId="0" applyFont="1" applyFill="1" applyAlignment="1">
      <alignment horizontal="right"/>
    </xf>
    <xf numFmtId="0" fontId="18" fillId="0" borderId="1" xfId="0" applyFont="1" applyBorder="1" applyAlignment="1">
      <alignment horizontal="center" wrapText="1"/>
    </xf>
    <xf numFmtId="0" fontId="0" fillId="4" borderId="0" xfId="0" applyFill="1"/>
    <xf numFmtId="0" fontId="17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13" fillId="0" borderId="1" xfId="0" applyFont="1" applyBorder="1"/>
    <xf numFmtId="0" fontId="0" fillId="0" borderId="0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0" xfId="0" applyFont="1"/>
    <xf numFmtId="0" fontId="19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vertical="top" wrapText="1"/>
    </xf>
    <xf numFmtId="0" fontId="15" fillId="0" borderId="3" xfId="0" applyFont="1" applyFill="1" applyBorder="1"/>
    <xf numFmtId="0" fontId="15" fillId="0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0" xfId="0" applyFont="1" applyFill="1"/>
    <xf numFmtId="0" fontId="17" fillId="3" borderId="1" xfId="0" applyFont="1" applyFill="1" applyBorder="1" applyAlignment="1">
      <alignment wrapText="1"/>
    </xf>
    <xf numFmtId="0" fontId="17" fillId="0" borderId="0" xfId="0" applyFont="1"/>
    <xf numFmtId="0" fontId="0" fillId="3" borderId="1" xfId="0" applyFont="1" applyFill="1" applyBorder="1"/>
    <xf numFmtId="0" fontId="0" fillId="3" borderId="0" xfId="0" applyFont="1" applyFill="1"/>
    <xf numFmtId="0" fontId="0" fillId="4" borderId="1" xfId="0" applyFont="1" applyFill="1" applyBorder="1"/>
    <xf numFmtId="0" fontId="15" fillId="3" borderId="1" xfId="0" applyFont="1" applyFill="1" applyBorder="1"/>
    <xf numFmtId="0" fontId="0" fillId="0" borderId="0" xfId="0" applyFont="1" applyBorder="1"/>
    <xf numFmtId="0" fontId="0" fillId="2" borderId="0" xfId="0" applyFont="1" applyFill="1"/>
    <xf numFmtId="0" fontId="21" fillId="0" borderId="0" xfId="0" applyFont="1" applyFill="1"/>
    <xf numFmtId="0" fontId="21" fillId="0" borderId="1" xfId="0" applyFont="1" applyFill="1" applyBorder="1"/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0" xfId="0" applyFont="1" applyFill="1"/>
    <xf numFmtId="0" fontId="0" fillId="5" borderId="0" xfId="0" applyFill="1"/>
    <xf numFmtId="0" fontId="0" fillId="5" borderId="0" xfId="0" applyFont="1" applyFill="1" applyAlignment="1">
      <alignment horizontal="right"/>
    </xf>
    <xf numFmtId="0" fontId="22" fillId="0" borderId="1" xfId="0" applyFont="1" applyBorder="1"/>
    <xf numFmtId="0" fontId="22" fillId="4" borderId="0" xfId="0" applyFont="1" applyFill="1" applyBorder="1"/>
    <xf numFmtId="0" fontId="22" fillId="0" borderId="0" xfId="0" applyFont="1" applyBorder="1"/>
    <xf numFmtId="0" fontId="22" fillId="0" borderId="0" xfId="0" applyFont="1"/>
    <xf numFmtId="0" fontId="22" fillId="4" borderId="1" xfId="0" applyFont="1" applyFill="1" applyBorder="1"/>
    <xf numFmtId="0" fontId="22" fillId="2" borderId="1" xfId="0" applyFont="1" applyFill="1" applyBorder="1"/>
    <xf numFmtId="0" fontId="22" fillId="5" borderId="1" xfId="0" applyFont="1" applyFill="1" applyBorder="1"/>
    <xf numFmtId="0" fontId="22" fillId="0" borderId="1" xfId="0" applyFont="1" applyFill="1" applyBorder="1"/>
    <xf numFmtId="0" fontId="24" fillId="0" borderId="1" xfId="0" applyFont="1" applyBorder="1"/>
    <xf numFmtId="0" fontId="17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0" fontId="7" fillId="3" borderId="1" xfId="0" applyFont="1" applyFill="1" applyBorder="1"/>
    <xf numFmtId="0" fontId="7" fillId="3" borderId="0" xfId="0" applyFont="1" applyFill="1"/>
    <xf numFmtId="0" fontId="22" fillId="0" borderId="4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/>
    <xf numFmtId="0" fontId="22" fillId="3" borderId="1" xfId="0" applyFont="1" applyFill="1" applyBorder="1" applyAlignment="1">
      <alignment horizontal="right"/>
    </xf>
    <xf numFmtId="0" fontId="22" fillId="5" borderId="1" xfId="0" applyFont="1" applyFill="1" applyBorder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7" fillId="0" borderId="2" xfId="0" applyFont="1" applyFill="1" applyBorder="1"/>
    <xf numFmtId="0" fontId="7" fillId="0" borderId="1" xfId="0" applyFont="1" applyBorder="1"/>
    <xf numFmtId="0" fontId="22" fillId="0" borderId="1" xfId="0" applyFont="1" applyBorder="1" applyAlignment="1">
      <alignment horizontal="right"/>
    </xf>
    <xf numFmtId="0" fontId="8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0" xfId="0" applyFont="1" applyFill="1"/>
    <xf numFmtId="0" fontId="1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3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5" fillId="0" borderId="0" xfId="0" applyFont="1" applyFill="1" applyBorder="1"/>
    <xf numFmtId="0" fontId="25" fillId="0" borderId="0" xfId="0" applyFont="1" applyFill="1"/>
    <xf numFmtId="0" fontId="22" fillId="0" borderId="2" xfId="0" applyFont="1" applyFill="1" applyBorder="1"/>
    <xf numFmtId="0" fontId="22" fillId="0" borderId="0" xfId="0" applyFont="1" applyFill="1" applyBorder="1"/>
    <xf numFmtId="0" fontId="22" fillId="0" borderId="2" xfId="0" applyFont="1" applyFill="1" applyBorder="1" applyAlignment="1">
      <alignment horizontal="right"/>
    </xf>
    <xf numFmtId="0" fontId="22" fillId="0" borderId="7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0" xfId="0" applyFont="1" applyFill="1" applyBorder="1"/>
    <xf numFmtId="0" fontId="21" fillId="0" borderId="0" xfId="0" applyFont="1" applyFill="1" applyAlignment="1">
      <alignment horizontal="right"/>
    </xf>
    <xf numFmtId="0" fontId="28" fillId="0" borderId="1" xfId="0" applyFont="1" applyFill="1" applyBorder="1" applyAlignment="1">
      <alignment vertical="top" wrapText="1"/>
    </xf>
    <xf numFmtId="0" fontId="12" fillId="0" borderId="3" xfId="0" applyFont="1" applyFill="1" applyBorder="1"/>
    <xf numFmtId="0" fontId="12" fillId="0" borderId="5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/>
    <xf numFmtId="0" fontId="29" fillId="0" borderId="1" xfId="0" applyFont="1" applyFill="1" applyBorder="1" applyAlignment="1">
      <alignment vertical="top" wrapText="1"/>
    </xf>
    <xf numFmtId="0" fontId="30" fillId="0" borderId="1" xfId="0" applyFont="1" applyFill="1" applyBorder="1"/>
    <xf numFmtId="0" fontId="12" fillId="0" borderId="1" xfId="0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0" fontId="12" fillId="0" borderId="1" xfId="0" applyNumberFormat="1" applyFont="1" applyFill="1" applyBorder="1"/>
    <xf numFmtId="0" fontId="12" fillId="0" borderId="1" xfId="0" applyNumberFormat="1" applyFont="1" applyFill="1" applyBorder="1" applyAlignment="1">
      <alignment horizontal="right"/>
    </xf>
    <xf numFmtId="0" fontId="12" fillId="0" borderId="4" xfId="0" applyFont="1" applyFill="1" applyBorder="1"/>
    <xf numFmtId="0" fontId="0" fillId="0" borderId="1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wrapText="1"/>
    </xf>
    <xf numFmtId="0" fontId="7" fillId="3" borderId="0" xfId="0" applyFont="1" applyFill="1" applyBorder="1"/>
    <xf numFmtId="0" fontId="12" fillId="3" borderId="1" xfId="0" applyFont="1" applyFill="1" applyBorder="1"/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wrapText="1"/>
    </xf>
    <xf numFmtId="0" fontId="21" fillId="3" borderId="1" xfId="0" applyFont="1" applyFill="1" applyBorder="1"/>
    <xf numFmtId="0" fontId="12" fillId="3" borderId="0" xfId="0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right"/>
    </xf>
    <xf numFmtId="0" fontId="21" fillId="5" borderId="1" xfId="0" applyFont="1" applyFill="1" applyBorder="1"/>
    <xf numFmtId="0" fontId="12" fillId="5" borderId="0" xfId="0" applyFont="1" applyFill="1" applyBorder="1"/>
    <xf numFmtId="0" fontId="12" fillId="5" borderId="5" xfId="0" applyFont="1" applyFill="1" applyBorder="1"/>
    <xf numFmtId="0" fontId="21" fillId="5" borderId="5" xfId="0" applyFont="1" applyFill="1" applyBorder="1"/>
    <xf numFmtId="0" fontId="21" fillId="5" borderId="5" xfId="0" applyFont="1" applyFill="1" applyBorder="1" applyAlignment="1">
      <alignment horizontal="right"/>
    </xf>
    <xf numFmtId="0" fontId="21" fillId="5" borderId="1" xfId="0" applyFont="1" applyFill="1" applyBorder="1" applyAlignment="1">
      <alignment horizontal="right"/>
    </xf>
    <xf numFmtId="0" fontId="7" fillId="3" borderId="13" xfId="0" applyFont="1" applyFill="1" applyBorder="1" applyAlignment="1">
      <alignment wrapText="1"/>
    </xf>
    <xf numFmtId="0" fontId="7" fillId="3" borderId="13" xfId="0" applyFont="1" applyFill="1" applyBorder="1"/>
    <xf numFmtId="0" fontId="7" fillId="5" borderId="1" xfId="0" applyFont="1" applyFill="1" applyBorder="1"/>
    <xf numFmtId="0" fontId="12" fillId="3" borderId="0" xfId="0" applyFont="1" applyFill="1"/>
    <xf numFmtId="0" fontId="30" fillId="3" borderId="1" xfId="0" applyFont="1" applyFill="1" applyBorder="1"/>
    <xf numFmtId="0" fontId="31" fillId="3" borderId="1" xfId="0" applyFont="1" applyFill="1" applyBorder="1" applyAlignment="1">
      <alignment wrapText="1"/>
    </xf>
    <xf numFmtId="0" fontId="28" fillId="5" borderId="1" xfId="0" applyFont="1" applyFill="1" applyBorder="1" applyAlignment="1">
      <alignment vertical="top" wrapText="1"/>
    </xf>
    <xf numFmtId="0" fontId="12" fillId="5" borderId="3" xfId="0" applyFont="1" applyFill="1" applyBorder="1"/>
    <xf numFmtId="0" fontId="12" fillId="5" borderId="0" xfId="0" applyFont="1" applyFill="1"/>
    <xf numFmtId="0" fontId="27" fillId="3" borderId="1" xfId="0" applyFont="1" applyFill="1" applyBorder="1" applyAlignment="1">
      <alignment vertical="top" wrapText="1"/>
    </xf>
    <xf numFmtId="0" fontId="7" fillId="3" borderId="3" xfId="0" applyFont="1" applyFill="1" applyBorder="1"/>
    <xf numFmtId="0" fontId="28" fillId="3" borderId="1" xfId="0" applyFont="1" applyFill="1" applyBorder="1" applyAlignment="1">
      <alignment vertical="top" wrapText="1"/>
    </xf>
    <xf numFmtId="0" fontId="12" fillId="3" borderId="3" xfId="0" applyFont="1" applyFill="1" applyBorder="1"/>
    <xf numFmtId="0" fontId="12" fillId="3" borderId="2" xfId="0" applyFont="1" applyFill="1" applyBorder="1"/>
    <xf numFmtId="0" fontId="12" fillId="3" borderId="7" xfId="0" applyFont="1" applyFill="1" applyBorder="1"/>
  </cellXfs>
  <cellStyles count="3">
    <cellStyle name="Обычный" xfId="0" builtinId="0"/>
    <cellStyle name="Обычный 2" xfId="2" xr:uid="{00000000-0005-0000-0000-000001000000}"/>
    <cellStyle name="Стиль 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7"/>
  <sheetViews>
    <sheetView zoomScale="80" zoomScaleNormal="80" workbookViewId="0">
      <pane xSplit="8" ySplit="10" topLeftCell="BD77" activePane="bottomRight" state="frozen"/>
      <selection pane="topRight" activeCell="I1" sqref="I1"/>
      <selection pane="bottomLeft" activeCell="A10" sqref="A10"/>
      <selection pane="bottomRight" activeCell="BH91" sqref="BH91"/>
    </sheetView>
  </sheetViews>
  <sheetFormatPr defaultRowHeight="15" x14ac:dyDescent="0.25"/>
  <cols>
    <col min="1" max="1" width="13.85546875" style="24" customWidth="1"/>
    <col min="2" max="2" width="10.7109375" style="22" customWidth="1"/>
    <col min="3" max="4" width="10.85546875" customWidth="1"/>
    <col min="5" max="5" width="11.28515625" style="22" customWidth="1"/>
    <col min="6" max="6" width="10.7109375" style="22" customWidth="1"/>
    <col min="7" max="7" width="10.28515625" customWidth="1"/>
    <col min="8" max="8" width="10" customWidth="1"/>
    <col min="9" max="9" width="10.42578125" style="22" customWidth="1"/>
    <col min="10" max="11" width="10.140625" customWidth="1"/>
    <col min="12" max="12" width="10.28515625" style="22" customWidth="1"/>
    <col min="13" max="13" width="10.5703125" customWidth="1"/>
    <col min="14" max="14" width="11.7109375" customWidth="1"/>
    <col min="15" max="15" width="11.7109375" style="22" customWidth="1"/>
    <col min="16" max="17" width="11.7109375" customWidth="1"/>
    <col min="18" max="18" width="11.7109375" style="22" customWidth="1"/>
    <col min="19" max="19" width="10.28515625" customWidth="1"/>
    <col min="20" max="20" width="10.5703125" customWidth="1"/>
    <col min="21" max="21" width="10.28515625" style="22" customWidth="1"/>
    <col min="22" max="22" width="10" customWidth="1"/>
    <col min="23" max="23" width="10.28515625" customWidth="1"/>
    <col min="24" max="24" width="10.140625" style="22" customWidth="1"/>
    <col min="25" max="25" width="10.140625" customWidth="1"/>
    <col min="26" max="26" width="10" customWidth="1"/>
    <col min="27" max="27" width="14.140625" style="22" customWidth="1"/>
    <col min="28" max="28" width="10" customWidth="1"/>
    <col min="29" max="29" width="10.140625" customWidth="1"/>
    <col min="30" max="30" width="10.140625" style="22" customWidth="1"/>
    <col min="31" max="31" width="10.5703125" customWidth="1"/>
    <col min="32" max="32" width="10" customWidth="1"/>
    <col min="33" max="33" width="10.42578125" style="22" customWidth="1"/>
    <col min="34" max="34" width="10" customWidth="1"/>
    <col min="35" max="35" width="10.28515625" customWidth="1"/>
    <col min="36" max="36" width="10.28515625" style="22" customWidth="1"/>
    <col min="37" max="37" width="10.42578125" customWidth="1"/>
    <col min="38" max="38" width="10" customWidth="1"/>
    <col min="39" max="39" width="10.7109375" style="22" customWidth="1"/>
    <col min="40" max="40" width="10.28515625" customWidth="1"/>
    <col min="41" max="41" width="10.140625" customWidth="1"/>
    <col min="42" max="42" width="10.28515625" style="22" customWidth="1"/>
    <col min="43" max="43" width="10.140625" customWidth="1"/>
    <col min="44" max="44" width="10" customWidth="1"/>
    <col min="45" max="45" width="10" style="22" customWidth="1"/>
    <col min="46" max="46" width="10" customWidth="1"/>
    <col min="47" max="47" width="10.140625" customWidth="1"/>
    <col min="48" max="48" width="10" style="22" customWidth="1"/>
    <col min="49" max="49" width="10.140625" customWidth="1"/>
    <col min="50" max="50" width="10.28515625" customWidth="1"/>
    <col min="51" max="51" width="13.85546875" style="22" customWidth="1"/>
    <col min="52" max="52" width="10" style="22" customWidth="1"/>
    <col min="53" max="53" width="10.28515625" customWidth="1"/>
    <col min="54" max="54" width="10.140625" customWidth="1"/>
    <col min="55" max="55" width="11.5703125" style="22" customWidth="1"/>
    <col min="57" max="57" width="10.42578125" bestFit="1" customWidth="1"/>
    <col min="58" max="58" width="10.5703125" style="33" customWidth="1"/>
    <col min="59" max="59" width="10.5703125" customWidth="1"/>
  </cols>
  <sheetData>
    <row r="1" spans="1:59" s="24" customFormat="1" ht="29.25" customHeight="1" x14ac:dyDescent="0.25">
      <c r="A1" s="120" t="s">
        <v>0</v>
      </c>
      <c r="B1" s="125" t="s">
        <v>171</v>
      </c>
      <c r="C1" s="126"/>
      <c r="D1" s="126"/>
      <c r="E1" s="127"/>
      <c r="F1" s="124" t="s">
        <v>125</v>
      </c>
      <c r="G1" s="124"/>
      <c r="H1" s="124"/>
      <c r="I1" s="128" t="s">
        <v>151</v>
      </c>
      <c r="J1" s="129"/>
      <c r="K1" s="130"/>
      <c r="L1" s="131" t="s">
        <v>1</v>
      </c>
      <c r="M1" s="132"/>
      <c r="N1" s="133"/>
      <c r="O1" s="131" t="s">
        <v>228</v>
      </c>
      <c r="P1" s="132"/>
      <c r="Q1" s="133"/>
      <c r="R1" s="131" t="s">
        <v>138</v>
      </c>
      <c r="S1" s="132"/>
      <c r="T1" s="133"/>
      <c r="U1" s="128" t="s">
        <v>175</v>
      </c>
      <c r="V1" s="129"/>
      <c r="W1" s="130"/>
      <c r="X1" s="123" t="s">
        <v>139</v>
      </c>
      <c r="Y1" s="123"/>
      <c r="Z1" s="123"/>
      <c r="AA1" s="131" t="s">
        <v>140</v>
      </c>
      <c r="AB1" s="132"/>
      <c r="AC1" s="133"/>
      <c r="AD1" s="131" t="s">
        <v>149</v>
      </c>
      <c r="AE1" s="132"/>
      <c r="AF1" s="133"/>
      <c r="AG1" s="131" t="s">
        <v>143</v>
      </c>
      <c r="AH1" s="132"/>
      <c r="AI1" s="133"/>
      <c r="AJ1" s="128" t="s">
        <v>176</v>
      </c>
      <c r="AK1" s="129"/>
      <c r="AL1" s="130"/>
      <c r="AM1" s="131" t="s">
        <v>177</v>
      </c>
      <c r="AN1" s="132"/>
      <c r="AO1" s="133"/>
      <c r="AP1" s="128" t="s">
        <v>178</v>
      </c>
      <c r="AQ1" s="129"/>
      <c r="AR1" s="130"/>
      <c r="AS1" s="122" t="s">
        <v>145</v>
      </c>
      <c r="AT1" s="122"/>
      <c r="AU1" s="122"/>
      <c r="AV1" s="131" t="s">
        <v>179</v>
      </c>
      <c r="AW1" s="132"/>
      <c r="AX1" s="132"/>
      <c r="AY1" s="133"/>
      <c r="AZ1" s="119" t="s">
        <v>181</v>
      </c>
      <c r="BA1" s="119"/>
      <c r="BB1" s="119"/>
      <c r="BC1" s="119"/>
      <c r="BF1" s="47"/>
    </row>
    <row r="2" spans="1:59" s="49" customFormat="1" ht="38.25" customHeight="1" x14ac:dyDescent="0.2">
      <c r="A2" s="121"/>
      <c r="B2" s="72" t="s">
        <v>172</v>
      </c>
      <c r="C2" s="28" t="s">
        <v>173</v>
      </c>
      <c r="D2" s="28" t="s">
        <v>174</v>
      </c>
      <c r="E2" s="48" t="s">
        <v>150</v>
      </c>
      <c r="F2" s="72" t="s">
        <v>172</v>
      </c>
      <c r="G2" s="28" t="s">
        <v>173</v>
      </c>
      <c r="H2" s="28" t="s">
        <v>174</v>
      </c>
      <c r="I2" s="72" t="s">
        <v>172</v>
      </c>
      <c r="J2" s="28" t="s">
        <v>173</v>
      </c>
      <c r="K2" s="28" t="s">
        <v>174</v>
      </c>
      <c r="L2" s="72" t="s">
        <v>172</v>
      </c>
      <c r="M2" s="28" t="s">
        <v>173</v>
      </c>
      <c r="N2" s="28" t="s">
        <v>174</v>
      </c>
      <c r="O2" s="72" t="s">
        <v>172</v>
      </c>
      <c r="P2" s="28" t="s">
        <v>173</v>
      </c>
      <c r="Q2" s="28" t="s">
        <v>174</v>
      </c>
      <c r="R2" s="72" t="s">
        <v>172</v>
      </c>
      <c r="S2" s="28" t="s">
        <v>173</v>
      </c>
      <c r="T2" s="28" t="s">
        <v>174</v>
      </c>
      <c r="U2" s="72" t="s">
        <v>172</v>
      </c>
      <c r="V2" s="28" t="s">
        <v>173</v>
      </c>
      <c r="W2" s="28" t="s">
        <v>174</v>
      </c>
      <c r="X2" s="72" t="s">
        <v>172</v>
      </c>
      <c r="Y2" s="28" t="s">
        <v>173</v>
      </c>
      <c r="Z2" s="28" t="s">
        <v>174</v>
      </c>
      <c r="AA2" s="72" t="s">
        <v>172</v>
      </c>
      <c r="AB2" s="28" t="s">
        <v>173</v>
      </c>
      <c r="AC2" s="28" t="s">
        <v>174</v>
      </c>
      <c r="AD2" s="72" t="s">
        <v>172</v>
      </c>
      <c r="AE2" s="28" t="s">
        <v>173</v>
      </c>
      <c r="AF2" s="28" t="s">
        <v>174</v>
      </c>
      <c r="AG2" s="72" t="s">
        <v>172</v>
      </c>
      <c r="AH2" s="28" t="s">
        <v>173</v>
      </c>
      <c r="AI2" s="28" t="s">
        <v>174</v>
      </c>
      <c r="AJ2" s="72" t="s">
        <v>172</v>
      </c>
      <c r="AK2" s="28" t="s">
        <v>173</v>
      </c>
      <c r="AL2" s="28" t="s">
        <v>174</v>
      </c>
      <c r="AM2" s="72" t="s">
        <v>172</v>
      </c>
      <c r="AN2" s="28" t="s">
        <v>173</v>
      </c>
      <c r="AO2" s="28" t="s">
        <v>174</v>
      </c>
      <c r="AP2" s="72" t="s">
        <v>172</v>
      </c>
      <c r="AQ2" s="28" t="s">
        <v>173</v>
      </c>
      <c r="AR2" s="28" t="s">
        <v>174</v>
      </c>
      <c r="AS2" s="72" t="s">
        <v>172</v>
      </c>
      <c r="AT2" s="28" t="s">
        <v>173</v>
      </c>
      <c r="AU2" s="28" t="s">
        <v>174</v>
      </c>
      <c r="AV2" s="72" t="s">
        <v>172</v>
      </c>
      <c r="AW2" s="28" t="s">
        <v>173</v>
      </c>
      <c r="AX2" s="28" t="s">
        <v>174</v>
      </c>
      <c r="AY2" s="48" t="s">
        <v>180</v>
      </c>
      <c r="AZ2" s="72" t="s">
        <v>172</v>
      </c>
      <c r="BA2" s="28" t="s">
        <v>173</v>
      </c>
      <c r="BB2" s="28" t="s">
        <v>174</v>
      </c>
      <c r="BC2" s="48" t="s">
        <v>180</v>
      </c>
      <c r="BE2" s="28" t="s">
        <v>172</v>
      </c>
      <c r="BF2" s="34" t="s">
        <v>173</v>
      </c>
      <c r="BG2" s="28" t="s">
        <v>174</v>
      </c>
    </row>
    <row r="3" spans="1:59" s="11" customFormat="1" ht="17.25" customHeight="1" x14ac:dyDescent="0.25">
      <c r="A3" s="25"/>
      <c r="B3" s="53"/>
      <c r="C3" s="25"/>
      <c r="D3" s="25"/>
      <c r="E3" s="50"/>
      <c r="F3" s="51"/>
      <c r="I3" s="51"/>
      <c r="L3" s="51"/>
      <c r="O3" s="51"/>
      <c r="R3" s="51"/>
      <c r="U3" s="51"/>
      <c r="X3" s="51"/>
      <c r="AA3" s="51"/>
      <c r="AD3" s="51"/>
      <c r="AG3" s="51"/>
      <c r="AJ3" s="51"/>
      <c r="AM3" s="51"/>
      <c r="AP3" s="51"/>
      <c r="AS3" s="51"/>
      <c r="AV3" s="51"/>
      <c r="AY3" s="51"/>
      <c r="AZ3" s="51"/>
      <c r="BC3" s="51"/>
      <c r="BE3" s="10"/>
      <c r="BF3" s="52"/>
      <c r="BG3" s="10"/>
    </row>
    <row r="4" spans="1:59" s="75" customFormat="1" x14ac:dyDescent="0.25">
      <c r="A4" s="74" t="s">
        <v>154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E4" s="74">
        <f>SUM(B4,F4,I4,L4,O4,R4,U4,X4,AA4,AD4,AG4,AJ4,AM4,AP4,AS4,AV4,AZ4)</f>
        <v>0</v>
      </c>
      <c r="BF4" s="74">
        <f>SUM(C4,G4,J4,M4,P4,S4,V4,Y4,AB4,AE4,AH4,AK4,AN4,AQ4,AT4,AW4,BA4)</f>
        <v>0</v>
      </c>
      <c r="BG4" s="74">
        <f>SUM(D4,H4,K4,N4,Q4,T4,W4,Z4,AC4,AF4,AI4,AL4,AO4,AR4,AU4,AX4,BB4)</f>
        <v>0</v>
      </c>
    </row>
    <row r="5" spans="1:59" s="18" customFormat="1" ht="16.5" customHeight="1" x14ac:dyDescent="0.25">
      <c r="A5" s="19" t="s">
        <v>168</v>
      </c>
      <c r="B5" s="19"/>
      <c r="C5" s="19"/>
      <c r="D5" s="19"/>
      <c r="E5" s="17"/>
      <c r="F5" s="17"/>
      <c r="G5" s="17"/>
      <c r="H5" s="17"/>
      <c r="I5" s="17"/>
      <c r="J5" s="17"/>
      <c r="K5" s="17"/>
      <c r="L5" s="17">
        <v>3</v>
      </c>
      <c r="M5" s="17">
        <v>3</v>
      </c>
      <c r="N5" s="17">
        <v>108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E5" s="13">
        <f t="shared" ref="BE5:BE68" si="0">SUM(B5,F5,I5,L5,O5,R5,U5,X5,AA5,AD5,AG5,AJ5,AM5,AP5,AS5,AV5,AZ5)</f>
        <v>3</v>
      </c>
      <c r="BF5" s="13">
        <f t="shared" ref="BF5:BF68" si="1">SUM(C5,G5,J5,M5,P5,S5,V5,Y5,AB5,AE5,AH5,AK5,AN5,AQ5,AT5,AW5,BA5)</f>
        <v>3</v>
      </c>
      <c r="BG5" s="13">
        <f t="shared" ref="BG5:BG68" si="2">SUM(D5,H5,K5,N5,Q5,T5,W5,Z5,AC5,AF5,AI5,AL5,AO5,AR5,AU5,AX5,BB5)</f>
        <v>108</v>
      </c>
    </row>
    <row r="6" spans="1:59" s="18" customFormat="1" ht="30.75" customHeight="1" x14ac:dyDescent="0.25">
      <c r="A6" s="107" t="s">
        <v>141</v>
      </c>
      <c r="B6" s="107"/>
      <c r="C6" s="107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>
        <v>1</v>
      </c>
      <c r="AW6" s="108">
        <v>1</v>
      </c>
      <c r="AX6" s="108">
        <v>18</v>
      </c>
      <c r="AY6" s="108" t="s">
        <v>268</v>
      </c>
      <c r="AZ6" s="108"/>
      <c r="BA6" s="108"/>
      <c r="BB6" s="108"/>
      <c r="BC6" s="108"/>
      <c r="BE6" s="13">
        <f t="shared" si="0"/>
        <v>1</v>
      </c>
      <c r="BF6" s="13">
        <f t="shared" si="1"/>
        <v>1</v>
      </c>
      <c r="BG6" s="13">
        <f t="shared" si="2"/>
        <v>18</v>
      </c>
    </row>
    <row r="7" spans="1:59" s="17" customFormat="1" ht="30.75" customHeight="1" x14ac:dyDescent="0.25">
      <c r="A7" s="19" t="s">
        <v>161</v>
      </c>
      <c r="B7" s="19"/>
      <c r="C7" s="19"/>
      <c r="D7" s="19"/>
      <c r="AG7" s="17">
        <v>1</v>
      </c>
      <c r="AH7" s="17">
        <v>1</v>
      </c>
      <c r="AI7" s="17">
        <v>20</v>
      </c>
      <c r="BE7" s="13">
        <f t="shared" si="0"/>
        <v>1</v>
      </c>
      <c r="BF7" s="13">
        <f t="shared" si="1"/>
        <v>1</v>
      </c>
      <c r="BG7" s="13">
        <f t="shared" si="2"/>
        <v>20</v>
      </c>
    </row>
    <row r="8" spans="1:59" s="196" customFormat="1" ht="15.75" customHeight="1" x14ac:dyDescent="0.25">
      <c r="A8" s="198" t="s">
        <v>97</v>
      </c>
      <c r="B8" s="198"/>
      <c r="C8" s="198"/>
      <c r="D8" s="198"/>
      <c r="BE8" s="196">
        <f t="shared" si="0"/>
        <v>0</v>
      </c>
      <c r="BF8" s="196">
        <f t="shared" si="1"/>
        <v>0</v>
      </c>
      <c r="BG8" s="196">
        <f t="shared" si="2"/>
        <v>0</v>
      </c>
    </row>
    <row r="9" spans="1:59" s="75" customFormat="1" ht="15.75" customHeight="1" x14ac:dyDescent="0.25">
      <c r="A9" s="209" t="s">
        <v>110</v>
      </c>
      <c r="B9" s="209"/>
      <c r="C9" s="209"/>
      <c r="D9" s="209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E9" s="74">
        <f t="shared" si="0"/>
        <v>0</v>
      </c>
      <c r="BF9" s="74">
        <f t="shared" si="1"/>
        <v>0</v>
      </c>
      <c r="BG9" s="74">
        <f t="shared" si="2"/>
        <v>0</v>
      </c>
    </row>
    <row r="10" spans="1:59" s="74" customFormat="1" ht="16.5" customHeight="1" x14ac:dyDescent="0.25">
      <c r="A10" s="194" t="s">
        <v>118</v>
      </c>
      <c r="B10" s="194"/>
      <c r="C10" s="194"/>
      <c r="D10" s="194"/>
      <c r="BE10" s="74">
        <f t="shared" si="0"/>
        <v>0</v>
      </c>
      <c r="BF10" s="74">
        <f t="shared" si="1"/>
        <v>0</v>
      </c>
      <c r="BG10" s="74">
        <f t="shared" si="2"/>
        <v>0</v>
      </c>
    </row>
    <row r="11" spans="1:59" s="17" customFormat="1" ht="30.75" customHeight="1" x14ac:dyDescent="0.25">
      <c r="A11" s="19" t="s">
        <v>170</v>
      </c>
      <c r="B11" s="19"/>
      <c r="C11" s="19"/>
      <c r="D11" s="19"/>
      <c r="L11" s="17">
        <v>4</v>
      </c>
      <c r="M11" s="17">
        <v>4</v>
      </c>
      <c r="N11" s="17">
        <v>144</v>
      </c>
      <c r="BE11" s="17">
        <f t="shared" si="0"/>
        <v>4</v>
      </c>
      <c r="BF11" s="17">
        <f t="shared" si="1"/>
        <v>4</v>
      </c>
      <c r="BG11" s="17">
        <f t="shared" si="2"/>
        <v>144</v>
      </c>
    </row>
    <row r="12" spans="1:59" s="17" customFormat="1" ht="30" x14ac:dyDescent="0.25">
      <c r="A12" s="19" t="s">
        <v>169</v>
      </c>
      <c r="B12" s="19"/>
      <c r="C12" s="19"/>
      <c r="D12" s="19"/>
      <c r="L12" s="17">
        <v>2</v>
      </c>
      <c r="M12" s="17">
        <v>2</v>
      </c>
      <c r="N12" s="17">
        <v>72</v>
      </c>
      <c r="AV12" s="17">
        <v>1</v>
      </c>
      <c r="AW12" s="17">
        <v>1</v>
      </c>
      <c r="AX12" s="17">
        <v>18</v>
      </c>
      <c r="AY12" s="17" t="s">
        <v>267</v>
      </c>
      <c r="BE12" s="13">
        <f t="shared" si="0"/>
        <v>3</v>
      </c>
      <c r="BF12" s="13">
        <f t="shared" si="1"/>
        <v>3</v>
      </c>
      <c r="BG12" s="13">
        <f t="shared" si="2"/>
        <v>90</v>
      </c>
    </row>
    <row r="13" spans="1:59" s="17" customFormat="1" x14ac:dyDescent="0.25">
      <c r="A13" s="17" t="s">
        <v>2</v>
      </c>
      <c r="O13" s="17">
        <v>9</v>
      </c>
      <c r="P13" s="17">
        <v>9</v>
      </c>
      <c r="Q13" s="17">
        <v>225</v>
      </c>
      <c r="BE13" s="13">
        <f t="shared" si="0"/>
        <v>9</v>
      </c>
      <c r="BF13" s="13">
        <f t="shared" si="1"/>
        <v>9</v>
      </c>
      <c r="BG13" s="13">
        <f t="shared" si="2"/>
        <v>225</v>
      </c>
    </row>
    <row r="14" spans="1:59" s="74" customFormat="1" x14ac:dyDescent="0.25">
      <c r="A14" s="196" t="s">
        <v>3</v>
      </c>
      <c r="BE14" s="74">
        <f t="shared" si="0"/>
        <v>0</v>
      </c>
      <c r="BF14" s="74">
        <f t="shared" si="1"/>
        <v>0</v>
      </c>
      <c r="BG14" s="74">
        <f t="shared" si="2"/>
        <v>0</v>
      </c>
    </row>
    <row r="15" spans="1:59" s="17" customFormat="1" x14ac:dyDescent="0.25">
      <c r="A15" s="17" t="s">
        <v>4</v>
      </c>
      <c r="L15" s="17">
        <v>3</v>
      </c>
      <c r="M15" s="17">
        <v>3</v>
      </c>
      <c r="N15" s="17">
        <v>108</v>
      </c>
      <c r="X15" s="17">
        <v>1</v>
      </c>
      <c r="Y15" s="17">
        <v>0.5</v>
      </c>
      <c r="Z15" s="17">
        <v>18</v>
      </c>
      <c r="AM15" s="17">
        <v>1</v>
      </c>
      <c r="AN15" s="17">
        <v>1</v>
      </c>
      <c r="AO15" s="17">
        <v>20</v>
      </c>
      <c r="BE15" s="17">
        <f t="shared" si="0"/>
        <v>5</v>
      </c>
      <c r="BF15" s="17">
        <f t="shared" si="1"/>
        <v>4.5</v>
      </c>
      <c r="BG15" s="17">
        <f t="shared" si="2"/>
        <v>146</v>
      </c>
    </row>
    <row r="16" spans="1:59" s="196" customFormat="1" x14ac:dyDescent="0.25">
      <c r="A16" s="196" t="s">
        <v>5</v>
      </c>
      <c r="BE16" s="196">
        <f t="shared" si="0"/>
        <v>0</v>
      </c>
      <c r="BF16" s="196">
        <f t="shared" si="1"/>
        <v>0</v>
      </c>
      <c r="BG16" s="196">
        <f t="shared" si="2"/>
        <v>0</v>
      </c>
    </row>
    <row r="17" spans="1:59" s="17" customFormat="1" x14ac:dyDescent="0.25">
      <c r="A17" s="17" t="s">
        <v>6</v>
      </c>
      <c r="O17" s="17">
        <v>2</v>
      </c>
      <c r="P17" s="17">
        <v>2.6</v>
      </c>
      <c r="Q17" s="17">
        <v>65</v>
      </c>
      <c r="BE17" s="17">
        <f t="shared" si="0"/>
        <v>2</v>
      </c>
      <c r="BF17" s="17">
        <f t="shared" si="1"/>
        <v>2.6</v>
      </c>
      <c r="BG17" s="17">
        <f t="shared" si="2"/>
        <v>65</v>
      </c>
    </row>
    <row r="18" spans="1:59" s="13" customFormat="1" x14ac:dyDescent="0.25">
      <c r="A18" s="17" t="s">
        <v>7</v>
      </c>
      <c r="L18" s="13">
        <v>2</v>
      </c>
      <c r="M18" s="13">
        <v>1.83</v>
      </c>
      <c r="N18" s="13">
        <v>65.88</v>
      </c>
      <c r="BE18" s="13">
        <f t="shared" si="0"/>
        <v>2</v>
      </c>
      <c r="BF18" s="13">
        <f t="shared" si="1"/>
        <v>1.83</v>
      </c>
      <c r="BG18" s="13">
        <f t="shared" si="2"/>
        <v>65.88</v>
      </c>
    </row>
    <row r="19" spans="1:59" s="74" customFormat="1" x14ac:dyDescent="0.25">
      <c r="A19" s="196" t="s">
        <v>182</v>
      </c>
      <c r="BE19" s="74">
        <f t="shared" si="0"/>
        <v>0</v>
      </c>
      <c r="BF19" s="74">
        <f t="shared" si="1"/>
        <v>0</v>
      </c>
      <c r="BG19" s="74">
        <f t="shared" si="2"/>
        <v>0</v>
      </c>
    </row>
    <row r="20" spans="1:59" s="196" customFormat="1" x14ac:dyDescent="0.25">
      <c r="A20" s="196" t="s">
        <v>8</v>
      </c>
      <c r="BE20" s="196">
        <f t="shared" si="0"/>
        <v>0</v>
      </c>
      <c r="BF20" s="196">
        <f t="shared" si="1"/>
        <v>0</v>
      </c>
      <c r="BG20" s="196">
        <f t="shared" si="2"/>
        <v>0</v>
      </c>
    </row>
    <row r="21" spans="1:59" s="74" customFormat="1" x14ac:dyDescent="0.25">
      <c r="A21" s="196" t="s">
        <v>9</v>
      </c>
      <c r="BE21" s="74">
        <f t="shared" si="0"/>
        <v>0</v>
      </c>
      <c r="BF21" s="74">
        <f t="shared" si="1"/>
        <v>0</v>
      </c>
      <c r="BG21" s="74">
        <f t="shared" si="2"/>
        <v>0</v>
      </c>
    </row>
    <row r="22" spans="1:59" s="13" customFormat="1" x14ac:dyDescent="0.25">
      <c r="A22" s="17" t="s">
        <v>240</v>
      </c>
      <c r="X22" s="13">
        <v>0</v>
      </c>
      <c r="Y22" s="13">
        <v>0.25</v>
      </c>
      <c r="Z22" s="13">
        <v>9</v>
      </c>
      <c r="BE22" s="13">
        <f t="shared" si="0"/>
        <v>0</v>
      </c>
      <c r="BF22" s="13">
        <f t="shared" si="1"/>
        <v>0.25</v>
      </c>
      <c r="BG22" s="13">
        <f t="shared" si="2"/>
        <v>9</v>
      </c>
    </row>
    <row r="23" spans="1:59" s="196" customFormat="1" x14ac:dyDescent="0.25">
      <c r="A23" s="196" t="s">
        <v>10</v>
      </c>
      <c r="BE23" s="74">
        <f t="shared" si="0"/>
        <v>0</v>
      </c>
      <c r="BF23" s="74">
        <f t="shared" si="1"/>
        <v>0</v>
      </c>
      <c r="BG23" s="74">
        <f t="shared" si="2"/>
        <v>0</v>
      </c>
    </row>
    <row r="24" spans="1:59" s="13" customFormat="1" x14ac:dyDescent="0.25">
      <c r="A24" s="17" t="s">
        <v>11</v>
      </c>
      <c r="L24" s="13">
        <v>2</v>
      </c>
      <c r="M24" s="13">
        <v>2</v>
      </c>
      <c r="N24" s="13">
        <v>72</v>
      </c>
      <c r="AM24" s="13">
        <v>1</v>
      </c>
      <c r="AN24" s="13">
        <v>0.5</v>
      </c>
      <c r="AO24" s="13">
        <v>10</v>
      </c>
      <c r="AS24" s="13">
        <v>1</v>
      </c>
      <c r="AT24" s="13">
        <v>1</v>
      </c>
      <c r="AU24" s="13">
        <v>36</v>
      </c>
      <c r="AV24" s="13">
        <v>1</v>
      </c>
      <c r="AW24" s="13">
        <v>1</v>
      </c>
      <c r="AX24" s="13">
        <v>18</v>
      </c>
      <c r="AY24" s="13" t="s">
        <v>266</v>
      </c>
      <c r="BE24" s="13">
        <f t="shared" si="0"/>
        <v>5</v>
      </c>
      <c r="BF24" s="13">
        <f t="shared" si="1"/>
        <v>4.5</v>
      </c>
      <c r="BG24" s="13">
        <f t="shared" si="2"/>
        <v>136</v>
      </c>
    </row>
    <row r="25" spans="1:59" s="17" customFormat="1" x14ac:dyDescent="0.25">
      <c r="A25" s="17" t="s">
        <v>156</v>
      </c>
      <c r="R25" s="17">
        <v>1</v>
      </c>
      <c r="S25" s="17">
        <v>1</v>
      </c>
      <c r="T25" s="17">
        <v>24</v>
      </c>
      <c r="BE25" s="17">
        <f t="shared" si="0"/>
        <v>1</v>
      </c>
      <c r="BF25" s="17">
        <f t="shared" si="1"/>
        <v>1</v>
      </c>
      <c r="BG25" s="17">
        <f t="shared" si="2"/>
        <v>24</v>
      </c>
    </row>
    <row r="26" spans="1:59" s="17" customFormat="1" x14ac:dyDescent="0.25">
      <c r="A26" s="17" t="s">
        <v>12</v>
      </c>
      <c r="O26" s="17">
        <v>3</v>
      </c>
      <c r="P26" s="17">
        <v>3.6</v>
      </c>
      <c r="Q26" s="17">
        <v>90</v>
      </c>
      <c r="AG26" s="17">
        <v>2</v>
      </c>
      <c r="AH26" s="17">
        <v>2</v>
      </c>
      <c r="AI26" s="17">
        <v>40</v>
      </c>
      <c r="BE26" s="17">
        <f t="shared" si="0"/>
        <v>5</v>
      </c>
      <c r="BF26" s="17">
        <f t="shared" si="1"/>
        <v>5.6</v>
      </c>
      <c r="BG26" s="17">
        <f t="shared" si="2"/>
        <v>130</v>
      </c>
    </row>
    <row r="27" spans="1:59" s="17" customFormat="1" x14ac:dyDescent="0.25">
      <c r="A27" s="17" t="s">
        <v>13</v>
      </c>
      <c r="X27" s="17">
        <v>1</v>
      </c>
      <c r="Y27" s="17">
        <v>0.5</v>
      </c>
      <c r="Z27" s="17">
        <v>18</v>
      </c>
      <c r="BE27" s="17">
        <f t="shared" si="0"/>
        <v>1</v>
      </c>
      <c r="BF27" s="17">
        <f t="shared" si="1"/>
        <v>0.5</v>
      </c>
      <c r="BG27" s="17">
        <f t="shared" si="2"/>
        <v>18</v>
      </c>
    </row>
    <row r="28" spans="1:59" s="77" customFormat="1" ht="15" customHeight="1" x14ac:dyDescent="0.25">
      <c r="A28" s="196" t="s">
        <v>166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E28" s="74">
        <f t="shared" si="0"/>
        <v>0</v>
      </c>
      <c r="BF28" s="74">
        <f t="shared" si="1"/>
        <v>0</v>
      </c>
      <c r="BG28" s="74">
        <f t="shared" si="2"/>
        <v>0</v>
      </c>
    </row>
    <row r="29" spans="1:59" s="196" customFormat="1" x14ac:dyDescent="0.25">
      <c r="A29" s="196" t="s">
        <v>14</v>
      </c>
      <c r="BE29" s="74">
        <f t="shared" si="0"/>
        <v>0</v>
      </c>
      <c r="BF29" s="74">
        <f t="shared" si="1"/>
        <v>0</v>
      </c>
      <c r="BG29" s="74">
        <f t="shared" si="2"/>
        <v>0</v>
      </c>
    </row>
    <row r="30" spans="1:59" s="17" customFormat="1" x14ac:dyDescent="0.25">
      <c r="A30" s="17" t="s">
        <v>15</v>
      </c>
      <c r="R30" s="17">
        <v>2</v>
      </c>
      <c r="S30" s="17">
        <v>2</v>
      </c>
      <c r="T30" s="17">
        <v>48</v>
      </c>
      <c r="X30" s="17">
        <v>1</v>
      </c>
      <c r="Y30" s="17">
        <v>1</v>
      </c>
      <c r="Z30" s="17">
        <v>36</v>
      </c>
      <c r="AS30" s="17">
        <v>1</v>
      </c>
      <c r="AT30" s="17">
        <v>1</v>
      </c>
      <c r="AU30" s="17">
        <v>36</v>
      </c>
      <c r="BE30" s="13">
        <f t="shared" si="0"/>
        <v>4</v>
      </c>
      <c r="BF30" s="13">
        <f t="shared" si="1"/>
        <v>4</v>
      </c>
      <c r="BG30" s="13">
        <f t="shared" si="2"/>
        <v>120</v>
      </c>
    </row>
    <row r="31" spans="1:59" s="17" customFormat="1" x14ac:dyDescent="0.25">
      <c r="A31" s="17" t="s">
        <v>16</v>
      </c>
      <c r="U31" s="17">
        <v>1</v>
      </c>
      <c r="V31" s="17">
        <v>0.5</v>
      </c>
      <c r="W31" s="17">
        <v>15</v>
      </c>
      <c r="X31" s="17">
        <v>1</v>
      </c>
      <c r="Y31" s="17">
        <v>0.5</v>
      </c>
      <c r="Z31" s="17">
        <v>18</v>
      </c>
      <c r="BE31" s="13">
        <f t="shared" si="0"/>
        <v>2</v>
      </c>
      <c r="BF31" s="13">
        <f t="shared" si="1"/>
        <v>1</v>
      </c>
      <c r="BG31" s="13">
        <f t="shared" si="2"/>
        <v>33</v>
      </c>
    </row>
    <row r="32" spans="1:59" s="17" customFormat="1" x14ac:dyDescent="0.25">
      <c r="A32" s="17" t="s">
        <v>17</v>
      </c>
      <c r="L32" s="17">
        <v>1</v>
      </c>
      <c r="M32" s="17">
        <v>1</v>
      </c>
      <c r="N32" s="17">
        <v>36</v>
      </c>
      <c r="BE32" s="17">
        <f t="shared" si="0"/>
        <v>1</v>
      </c>
      <c r="BF32" s="17">
        <f t="shared" si="1"/>
        <v>1</v>
      </c>
      <c r="BG32" s="17">
        <f t="shared" si="2"/>
        <v>36</v>
      </c>
    </row>
    <row r="33" spans="1:59" s="17" customFormat="1" x14ac:dyDescent="0.25">
      <c r="A33" s="17" t="s">
        <v>18</v>
      </c>
      <c r="O33" s="17">
        <v>1</v>
      </c>
      <c r="P33" s="17">
        <v>1.2</v>
      </c>
      <c r="Q33" s="17">
        <v>30</v>
      </c>
      <c r="X33" s="17">
        <v>1</v>
      </c>
      <c r="Y33" s="17">
        <v>0.8</v>
      </c>
      <c r="Z33" s="17">
        <v>28.8</v>
      </c>
      <c r="BE33" s="13">
        <f t="shared" si="0"/>
        <v>2</v>
      </c>
      <c r="BF33" s="13">
        <f t="shared" si="1"/>
        <v>2</v>
      </c>
      <c r="BG33" s="13">
        <f t="shared" si="2"/>
        <v>58.8</v>
      </c>
    </row>
    <row r="34" spans="1:59" s="196" customFormat="1" x14ac:dyDescent="0.25">
      <c r="A34" s="196" t="s">
        <v>19</v>
      </c>
      <c r="BE34" s="196">
        <f t="shared" si="0"/>
        <v>0</v>
      </c>
      <c r="BF34" s="196">
        <f t="shared" si="1"/>
        <v>0</v>
      </c>
      <c r="BG34" s="196">
        <f t="shared" si="2"/>
        <v>0</v>
      </c>
    </row>
    <row r="35" spans="1:59" s="74" customFormat="1" x14ac:dyDescent="0.25">
      <c r="A35" s="196" t="s">
        <v>20</v>
      </c>
      <c r="BE35" s="74">
        <f t="shared" si="0"/>
        <v>0</v>
      </c>
      <c r="BF35" s="74">
        <f t="shared" si="1"/>
        <v>0</v>
      </c>
      <c r="BG35" s="74">
        <f t="shared" si="2"/>
        <v>0</v>
      </c>
    </row>
    <row r="36" spans="1:59" s="13" customFormat="1" x14ac:dyDescent="0.25">
      <c r="A36" s="17" t="s">
        <v>21</v>
      </c>
      <c r="F36" s="13">
        <v>1</v>
      </c>
      <c r="G36" s="13">
        <v>0.5</v>
      </c>
      <c r="H36" s="13">
        <v>18</v>
      </c>
      <c r="O36" s="13">
        <v>5</v>
      </c>
      <c r="P36" s="13">
        <v>7</v>
      </c>
      <c r="Q36" s="13">
        <v>175</v>
      </c>
      <c r="R36" s="13">
        <v>1</v>
      </c>
      <c r="S36" s="13">
        <v>1</v>
      </c>
      <c r="T36" s="13">
        <v>24</v>
      </c>
      <c r="U36" s="13">
        <v>1</v>
      </c>
      <c r="V36" s="13">
        <v>1</v>
      </c>
      <c r="W36" s="13">
        <v>30</v>
      </c>
      <c r="BE36" s="13">
        <f t="shared" si="0"/>
        <v>8</v>
      </c>
      <c r="BF36" s="13">
        <f t="shared" si="1"/>
        <v>9.5</v>
      </c>
      <c r="BG36" s="13">
        <f t="shared" si="2"/>
        <v>247</v>
      </c>
    </row>
    <row r="37" spans="1:59" s="196" customFormat="1" ht="16.5" customHeight="1" x14ac:dyDescent="0.25">
      <c r="A37" s="196" t="s">
        <v>22</v>
      </c>
      <c r="BE37" s="196">
        <f t="shared" si="0"/>
        <v>0</v>
      </c>
      <c r="BF37" s="196">
        <f t="shared" si="1"/>
        <v>0</v>
      </c>
      <c r="BG37" s="196">
        <f t="shared" si="2"/>
        <v>0</v>
      </c>
    </row>
    <row r="38" spans="1:59" s="199" customFormat="1" x14ac:dyDescent="0.25">
      <c r="A38" s="196" t="s">
        <v>23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E38" s="74">
        <f t="shared" si="0"/>
        <v>0</v>
      </c>
      <c r="BF38" s="74">
        <f t="shared" si="1"/>
        <v>0</v>
      </c>
      <c r="BG38" s="74">
        <f t="shared" si="2"/>
        <v>0</v>
      </c>
    </row>
    <row r="39" spans="1:59" s="13" customFormat="1" x14ac:dyDescent="0.25">
      <c r="A39" s="17" t="s">
        <v>24</v>
      </c>
      <c r="X39" s="13">
        <v>1</v>
      </c>
      <c r="Y39" s="13">
        <v>1</v>
      </c>
      <c r="Z39" s="13">
        <v>36</v>
      </c>
      <c r="BE39" s="13">
        <f t="shared" si="0"/>
        <v>1</v>
      </c>
      <c r="BF39" s="13">
        <f t="shared" si="1"/>
        <v>1</v>
      </c>
      <c r="BG39" s="13">
        <f t="shared" si="2"/>
        <v>36</v>
      </c>
    </row>
    <row r="40" spans="1:59" s="74" customFormat="1" x14ac:dyDescent="0.25">
      <c r="A40" s="196" t="s">
        <v>25</v>
      </c>
      <c r="BE40" s="74">
        <f t="shared" si="0"/>
        <v>0</v>
      </c>
      <c r="BF40" s="74">
        <f t="shared" si="1"/>
        <v>0</v>
      </c>
      <c r="BG40" s="74">
        <f t="shared" si="2"/>
        <v>0</v>
      </c>
    </row>
    <row r="41" spans="1:59" s="13" customFormat="1" x14ac:dyDescent="0.25">
      <c r="A41" s="17" t="s">
        <v>26</v>
      </c>
      <c r="R41" s="13">
        <v>1</v>
      </c>
      <c r="S41" s="13">
        <v>1.5</v>
      </c>
      <c r="T41" s="13">
        <v>36</v>
      </c>
      <c r="BE41" s="13">
        <f t="shared" si="0"/>
        <v>1</v>
      </c>
      <c r="BF41" s="13">
        <f t="shared" si="1"/>
        <v>1.5</v>
      </c>
      <c r="BG41" s="13">
        <f t="shared" si="2"/>
        <v>36</v>
      </c>
    </row>
    <row r="42" spans="1:59" s="74" customFormat="1" x14ac:dyDescent="0.25">
      <c r="A42" s="196" t="s">
        <v>27</v>
      </c>
      <c r="BE42" s="74">
        <f t="shared" si="0"/>
        <v>0</v>
      </c>
      <c r="BF42" s="74">
        <f t="shared" si="1"/>
        <v>0</v>
      </c>
      <c r="BG42" s="74">
        <f t="shared" si="2"/>
        <v>0</v>
      </c>
    </row>
    <row r="43" spans="1:59" s="13" customFormat="1" ht="29.25" customHeight="1" x14ac:dyDescent="0.25">
      <c r="A43" s="17" t="s">
        <v>28</v>
      </c>
      <c r="AV43" s="13">
        <v>1</v>
      </c>
      <c r="AW43" s="13">
        <v>1</v>
      </c>
      <c r="AX43" s="13">
        <v>18</v>
      </c>
      <c r="AY43" s="90" t="s">
        <v>266</v>
      </c>
      <c r="BE43" s="13">
        <f t="shared" si="0"/>
        <v>1</v>
      </c>
      <c r="BF43" s="13">
        <f t="shared" si="1"/>
        <v>1</v>
      </c>
      <c r="BG43" s="13">
        <f t="shared" si="2"/>
        <v>18</v>
      </c>
    </row>
    <row r="44" spans="1:59" s="13" customFormat="1" ht="14.25" customHeight="1" x14ac:dyDescent="0.25">
      <c r="A44" s="17" t="s">
        <v>29</v>
      </c>
      <c r="U44" s="13">
        <v>1</v>
      </c>
      <c r="V44" s="13">
        <v>1</v>
      </c>
      <c r="W44" s="13">
        <v>30</v>
      </c>
      <c r="BE44" s="13">
        <f t="shared" si="0"/>
        <v>1</v>
      </c>
      <c r="BF44" s="13">
        <f t="shared" si="1"/>
        <v>1</v>
      </c>
      <c r="BG44" s="13">
        <f t="shared" si="2"/>
        <v>30</v>
      </c>
    </row>
    <row r="45" spans="1:59" s="13" customFormat="1" x14ac:dyDescent="0.25">
      <c r="A45" s="17" t="s">
        <v>30</v>
      </c>
      <c r="L45" s="13">
        <v>3</v>
      </c>
      <c r="M45" s="13">
        <v>3.33</v>
      </c>
      <c r="N45" s="13">
        <v>120</v>
      </c>
      <c r="R45" s="13">
        <v>1</v>
      </c>
      <c r="S45" s="13">
        <v>1</v>
      </c>
      <c r="T45" s="13">
        <v>24</v>
      </c>
      <c r="BE45" s="13">
        <f t="shared" si="0"/>
        <v>4</v>
      </c>
      <c r="BF45" s="13">
        <f t="shared" si="1"/>
        <v>4.33</v>
      </c>
      <c r="BG45" s="13">
        <f t="shared" si="2"/>
        <v>144</v>
      </c>
    </row>
    <row r="46" spans="1:59" s="201" customFormat="1" x14ac:dyDescent="0.25">
      <c r="A46" s="201" t="s">
        <v>31</v>
      </c>
      <c r="L46" s="201">
        <v>11</v>
      </c>
      <c r="M46" s="201">
        <v>13.2</v>
      </c>
      <c r="N46" s="201">
        <v>475</v>
      </c>
      <c r="R46" s="201">
        <v>2</v>
      </c>
      <c r="S46" s="201">
        <v>2.75</v>
      </c>
      <c r="T46" s="201">
        <v>66</v>
      </c>
      <c r="BE46" s="201">
        <f t="shared" si="0"/>
        <v>13</v>
      </c>
      <c r="BF46" s="201">
        <f t="shared" si="1"/>
        <v>15.95</v>
      </c>
      <c r="BG46" s="201">
        <f t="shared" si="2"/>
        <v>541</v>
      </c>
    </row>
    <row r="47" spans="1:59" s="17" customFormat="1" x14ac:dyDescent="0.25">
      <c r="A47" s="17" t="s">
        <v>32</v>
      </c>
      <c r="L47" s="17">
        <v>3</v>
      </c>
      <c r="M47" s="17">
        <v>3</v>
      </c>
      <c r="N47" s="17">
        <v>108</v>
      </c>
      <c r="U47" s="17">
        <v>1</v>
      </c>
      <c r="V47" s="17">
        <v>0.75</v>
      </c>
      <c r="W47" s="17">
        <v>22.5</v>
      </c>
      <c r="X47" s="17">
        <v>1</v>
      </c>
      <c r="Y47" s="17">
        <v>0.5</v>
      </c>
      <c r="Z47" s="17">
        <v>18</v>
      </c>
      <c r="BE47" s="13">
        <f t="shared" si="0"/>
        <v>5</v>
      </c>
      <c r="BF47" s="13">
        <f t="shared" si="1"/>
        <v>4.25</v>
      </c>
      <c r="BG47" s="13">
        <f t="shared" si="2"/>
        <v>148.5</v>
      </c>
    </row>
    <row r="48" spans="1:59" s="17" customFormat="1" x14ac:dyDescent="0.25">
      <c r="A48" s="17" t="s">
        <v>33</v>
      </c>
      <c r="L48" s="17">
        <v>2</v>
      </c>
      <c r="M48" s="17">
        <v>2</v>
      </c>
      <c r="N48" s="17">
        <v>72</v>
      </c>
      <c r="R48" s="17">
        <v>1</v>
      </c>
      <c r="S48" s="17">
        <v>0.5</v>
      </c>
      <c r="T48" s="17">
        <v>12</v>
      </c>
      <c r="BE48" s="13">
        <f t="shared" si="0"/>
        <v>3</v>
      </c>
      <c r="BF48" s="13">
        <f t="shared" si="1"/>
        <v>2.5</v>
      </c>
      <c r="BG48" s="13">
        <f t="shared" si="2"/>
        <v>84</v>
      </c>
    </row>
    <row r="49" spans="1:59" s="74" customFormat="1" x14ac:dyDescent="0.25">
      <c r="A49" s="196" t="s">
        <v>34</v>
      </c>
      <c r="BE49" s="74">
        <f t="shared" si="0"/>
        <v>0</v>
      </c>
      <c r="BF49" s="74">
        <f t="shared" si="1"/>
        <v>0</v>
      </c>
      <c r="BG49" s="74">
        <f t="shared" si="2"/>
        <v>0</v>
      </c>
    </row>
    <row r="50" spans="1:59" s="13" customFormat="1" x14ac:dyDescent="0.25">
      <c r="A50" s="17" t="s">
        <v>35</v>
      </c>
      <c r="F50" s="13">
        <v>1</v>
      </c>
      <c r="G50" s="13">
        <v>1</v>
      </c>
      <c r="H50" s="13">
        <v>36</v>
      </c>
      <c r="L50" s="13">
        <v>3</v>
      </c>
      <c r="M50" s="13">
        <v>3.31</v>
      </c>
      <c r="N50" s="13">
        <v>119</v>
      </c>
      <c r="BE50" s="13">
        <f t="shared" si="0"/>
        <v>4</v>
      </c>
      <c r="BF50" s="13">
        <f t="shared" si="1"/>
        <v>4.3100000000000005</v>
      </c>
      <c r="BG50" s="13">
        <f t="shared" si="2"/>
        <v>155</v>
      </c>
    </row>
    <row r="51" spans="1:59" s="196" customFormat="1" x14ac:dyDescent="0.25">
      <c r="A51" s="196" t="s">
        <v>36</v>
      </c>
      <c r="BE51" s="196">
        <f t="shared" si="0"/>
        <v>0</v>
      </c>
      <c r="BF51" s="196">
        <f t="shared" si="1"/>
        <v>0</v>
      </c>
      <c r="BG51" s="196">
        <f t="shared" si="2"/>
        <v>0</v>
      </c>
    </row>
    <row r="52" spans="1:59" s="17" customFormat="1" x14ac:dyDescent="0.25">
      <c r="A52" s="17" t="s">
        <v>37</v>
      </c>
      <c r="X52" s="17">
        <v>1</v>
      </c>
      <c r="Y52" s="17">
        <v>0.5</v>
      </c>
      <c r="Z52" s="17">
        <v>18</v>
      </c>
      <c r="BE52" s="17">
        <f t="shared" si="0"/>
        <v>1</v>
      </c>
      <c r="BF52" s="17">
        <f t="shared" si="1"/>
        <v>0.5</v>
      </c>
      <c r="BG52" s="17">
        <f t="shared" si="2"/>
        <v>18</v>
      </c>
    </row>
    <row r="53" spans="1:59" s="17" customFormat="1" x14ac:dyDescent="0.25">
      <c r="A53" s="17" t="s">
        <v>38</v>
      </c>
      <c r="AV53" s="17">
        <v>0</v>
      </c>
      <c r="AW53" s="17">
        <v>0.25</v>
      </c>
      <c r="AX53" s="17">
        <v>4.5</v>
      </c>
      <c r="AY53" s="17" t="s">
        <v>268</v>
      </c>
      <c r="BE53" s="17">
        <f t="shared" si="0"/>
        <v>0</v>
      </c>
      <c r="BF53" s="17">
        <f t="shared" si="1"/>
        <v>0.25</v>
      </c>
      <c r="BG53" s="17">
        <f t="shared" si="2"/>
        <v>4.5</v>
      </c>
    </row>
    <row r="54" spans="1:59" s="17" customFormat="1" x14ac:dyDescent="0.25">
      <c r="A54" s="17" t="s">
        <v>39</v>
      </c>
      <c r="X54" s="17">
        <v>1</v>
      </c>
      <c r="Y54" s="17">
        <v>1</v>
      </c>
      <c r="Z54" s="17">
        <v>36</v>
      </c>
      <c r="BE54" s="17">
        <f t="shared" si="0"/>
        <v>1</v>
      </c>
      <c r="BF54" s="17">
        <f t="shared" si="1"/>
        <v>1</v>
      </c>
      <c r="BG54" s="17">
        <f t="shared" si="2"/>
        <v>36</v>
      </c>
    </row>
    <row r="55" spans="1:59" s="201" customFormat="1" x14ac:dyDescent="0.25">
      <c r="A55" s="201" t="s">
        <v>40</v>
      </c>
      <c r="L55" s="201">
        <v>10</v>
      </c>
      <c r="M55" s="201">
        <v>10</v>
      </c>
      <c r="N55" s="201">
        <v>360</v>
      </c>
      <c r="R55" s="201">
        <v>1</v>
      </c>
      <c r="S55" s="201">
        <v>1</v>
      </c>
      <c r="T55" s="201">
        <v>24</v>
      </c>
      <c r="BE55" s="201">
        <f t="shared" si="0"/>
        <v>11</v>
      </c>
      <c r="BF55" s="201">
        <f t="shared" si="1"/>
        <v>11</v>
      </c>
      <c r="BG55" s="201">
        <f t="shared" si="2"/>
        <v>384</v>
      </c>
    </row>
    <row r="56" spans="1:59" s="74" customFormat="1" x14ac:dyDescent="0.25">
      <c r="A56" s="196" t="s">
        <v>41</v>
      </c>
      <c r="BE56" s="74">
        <f t="shared" si="0"/>
        <v>0</v>
      </c>
      <c r="BF56" s="74">
        <f t="shared" si="1"/>
        <v>0</v>
      </c>
      <c r="BG56" s="74">
        <f t="shared" si="2"/>
        <v>0</v>
      </c>
    </row>
    <row r="57" spans="1:59" s="17" customFormat="1" x14ac:dyDescent="0.25">
      <c r="A57" s="17" t="s">
        <v>42</v>
      </c>
      <c r="L57" s="17">
        <v>4</v>
      </c>
      <c r="M57" s="17">
        <v>4</v>
      </c>
      <c r="N57" s="17">
        <v>144</v>
      </c>
      <c r="R57" s="17">
        <v>1</v>
      </c>
      <c r="S57" s="17">
        <v>1.25</v>
      </c>
      <c r="T57" s="17">
        <v>30</v>
      </c>
      <c r="BE57" s="17">
        <f t="shared" si="0"/>
        <v>5</v>
      </c>
      <c r="BF57" s="17">
        <f t="shared" si="1"/>
        <v>5.25</v>
      </c>
      <c r="BG57" s="17">
        <f t="shared" si="2"/>
        <v>174</v>
      </c>
    </row>
    <row r="58" spans="1:59" s="196" customFormat="1" x14ac:dyDescent="0.25">
      <c r="A58" s="196" t="s">
        <v>43</v>
      </c>
      <c r="BE58" s="74">
        <f t="shared" si="0"/>
        <v>0</v>
      </c>
      <c r="BF58" s="74">
        <f t="shared" si="1"/>
        <v>0</v>
      </c>
      <c r="BG58" s="74">
        <f t="shared" si="2"/>
        <v>0</v>
      </c>
    </row>
    <row r="59" spans="1:59" s="17" customFormat="1" x14ac:dyDescent="0.25">
      <c r="A59" s="17" t="s">
        <v>44</v>
      </c>
      <c r="L59" s="17">
        <v>1</v>
      </c>
      <c r="M59" s="17">
        <v>1</v>
      </c>
      <c r="N59" s="17">
        <v>36</v>
      </c>
      <c r="R59" s="17">
        <v>1</v>
      </c>
      <c r="S59" s="17">
        <v>1</v>
      </c>
      <c r="T59" s="17">
        <v>24</v>
      </c>
      <c r="BE59" s="13">
        <f t="shared" si="0"/>
        <v>2</v>
      </c>
      <c r="BF59" s="13">
        <f t="shared" si="1"/>
        <v>2</v>
      </c>
      <c r="BG59" s="13">
        <f t="shared" si="2"/>
        <v>60</v>
      </c>
    </row>
    <row r="60" spans="1:59" s="196" customFormat="1" x14ac:dyDescent="0.25">
      <c r="A60" s="196" t="s">
        <v>45</v>
      </c>
      <c r="BE60" s="196">
        <f t="shared" si="0"/>
        <v>0</v>
      </c>
      <c r="BF60" s="196">
        <f t="shared" si="1"/>
        <v>0</v>
      </c>
      <c r="BG60" s="196">
        <f t="shared" si="2"/>
        <v>0</v>
      </c>
    </row>
    <row r="61" spans="1:59" s="74" customFormat="1" x14ac:dyDescent="0.25">
      <c r="A61" s="196" t="s">
        <v>46</v>
      </c>
      <c r="BE61" s="74">
        <f t="shared" si="0"/>
        <v>0</v>
      </c>
      <c r="BF61" s="74">
        <f t="shared" si="1"/>
        <v>0</v>
      </c>
      <c r="BG61" s="74">
        <f t="shared" si="2"/>
        <v>0</v>
      </c>
    </row>
    <row r="62" spans="1:59" s="17" customFormat="1" x14ac:dyDescent="0.25">
      <c r="A62" s="17" t="s">
        <v>47</v>
      </c>
      <c r="R62" s="17">
        <v>1</v>
      </c>
      <c r="S62" s="17">
        <v>1.5</v>
      </c>
      <c r="T62" s="17">
        <v>36</v>
      </c>
      <c r="BE62" s="13">
        <f t="shared" si="0"/>
        <v>1</v>
      </c>
      <c r="BF62" s="13">
        <f t="shared" si="1"/>
        <v>1.5</v>
      </c>
      <c r="BG62" s="13">
        <f t="shared" si="2"/>
        <v>36</v>
      </c>
    </row>
    <row r="63" spans="1:59" s="17" customFormat="1" x14ac:dyDescent="0.25">
      <c r="A63" s="17" t="s">
        <v>157</v>
      </c>
      <c r="L63" s="17">
        <v>1</v>
      </c>
      <c r="M63" s="17">
        <v>1</v>
      </c>
      <c r="N63" s="17">
        <v>36</v>
      </c>
      <c r="BE63" s="17">
        <f t="shared" si="0"/>
        <v>1</v>
      </c>
      <c r="BF63" s="17">
        <f t="shared" si="1"/>
        <v>1</v>
      </c>
      <c r="BG63" s="17">
        <f t="shared" si="2"/>
        <v>36</v>
      </c>
    </row>
    <row r="64" spans="1:59" s="196" customFormat="1" x14ac:dyDescent="0.25">
      <c r="A64" s="196" t="s">
        <v>48</v>
      </c>
      <c r="BE64" s="196">
        <f t="shared" si="0"/>
        <v>0</v>
      </c>
      <c r="BF64" s="196">
        <f t="shared" si="1"/>
        <v>0</v>
      </c>
      <c r="BG64" s="196">
        <f t="shared" si="2"/>
        <v>0</v>
      </c>
    </row>
    <row r="65" spans="1:59" s="201" customFormat="1" x14ac:dyDescent="0.25">
      <c r="A65" s="201" t="s">
        <v>49</v>
      </c>
      <c r="L65" s="201">
        <v>6</v>
      </c>
      <c r="M65" s="201">
        <v>6.4</v>
      </c>
      <c r="N65" s="201">
        <v>198.5</v>
      </c>
      <c r="U65" s="201">
        <v>1</v>
      </c>
      <c r="V65" s="201">
        <v>1</v>
      </c>
      <c r="W65" s="201">
        <v>30</v>
      </c>
      <c r="AG65" s="201">
        <v>1</v>
      </c>
      <c r="AH65" s="201">
        <v>0.5</v>
      </c>
      <c r="AI65" s="201">
        <v>10</v>
      </c>
      <c r="AJ65" s="201">
        <v>1</v>
      </c>
      <c r="AK65" s="201">
        <v>1</v>
      </c>
      <c r="AL65" s="201">
        <v>20</v>
      </c>
      <c r="AS65" s="201">
        <v>1</v>
      </c>
      <c r="AT65" s="201">
        <v>1</v>
      </c>
      <c r="AU65" s="201">
        <v>36</v>
      </c>
      <c r="BE65" s="201">
        <f t="shared" si="0"/>
        <v>10</v>
      </c>
      <c r="BF65" s="201">
        <f t="shared" si="1"/>
        <v>9.9</v>
      </c>
      <c r="BG65" s="201">
        <f t="shared" si="2"/>
        <v>294.5</v>
      </c>
    </row>
    <row r="66" spans="1:59" s="17" customFormat="1" x14ac:dyDescent="0.25">
      <c r="A66" s="17" t="s">
        <v>50</v>
      </c>
      <c r="B66" s="17">
        <v>1</v>
      </c>
      <c r="C66" s="17">
        <v>1</v>
      </c>
      <c r="D66" s="17">
        <v>40</v>
      </c>
      <c r="F66" s="17">
        <v>1</v>
      </c>
      <c r="G66" s="17">
        <v>1</v>
      </c>
      <c r="H66" s="17">
        <v>36</v>
      </c>
      <c r="L66" s="17">
        <v>3</v>
      </c>
      <c r="M66" s="17">
        <v>3.5</v>
      </c>
      <c r="N66" s="17">
        <v>126</v>
      </c>
      <c r="R66" s="17">
        <v>1</v>
      </c>
      <c r="S66" s="17">
        <v>1</v>
      </c>
      <c r="T66" s="17">
        <v>24</v>
      </c>
      <c r="AA66" s="17">
        <v>1</v>
      </c>
      <c r="AB66" s="17">
        <v>1</v>
      </c>
      <c r="AC66" s="17">
        <v>36</v>
      </c>
      <c r="BE66" s="13">
        <f t="shared" si="0"/>
        <v>7</v>
      </c>
      <c r="BF66" s="13">
        <f t="shared" si="1"/>
        <v>7.5</v>
      </c>
      <c r="BG66" s="13">
        <f t="shared" si="2"/>
        <v>262</v>
      </c>
    </row>
    <row r="67" spans="1:59" s="201" customFormat="1" x14ac:dyDescent="0.25">
      <c r="A67" s="201" t="s">
        <v>51</v>
      </c>
      <c r="L67" s="201">
        <v>8</v>
      </c>
      <c r="M67" s="201">
        <v>8</v>
      </c>
      <c r="N67" s="201">
        <v>288</v>
      </c>
      <c r="R67" s="201">
        <v>3</v>
      </c>
      <c r="S67" s="201">
        <v>3</v>
      </c>
      <c r="T67" s="201">
        <v>72</v>
      </c>
      <c r="U67" s="201">
        <v>1</v>
      </c>
      <c r="V67" s="201">
        <v>0.75</v>
      </c>
      <c r="W67" s="201">
        <v>22.5</v>
      </c>
      <c r="AG67" s="201">
        <v>1</v>
      </c>
      <c r="AH67" s="201">
        <v>0.5</v>
      </c>
      <c r="AI67" s="201">
        <v>10</v>
      </c>
      <c r="BE67" s="201">
        <f t="shared" si="0"/>
        <v>13</v>
      </c>
      <c r="BF67" s="201">
        <f t="shared" si="1"/>
        <v>12.25</v>
      </c>
      <c r="BG67" s="201">
        <f t="shared" si="2"/>
        <v>392.5</v>
      </c>
    </row>
    <row r="68" spans="1:59" s="17" customFormat="1" x14ac:dyDescent="0.25">
      <c r="A68" s="17" t="s">
        <v>52</v>
      </c>
      <c r="X68" s="17">
        <v>1</v>
      </c>
      <c r="Y68" s="17">
        <v>1</v>
      </c>
      <c r="Z68" s="17">
        <v>36</v>
      </c>
      <c r="BE68" s="13">
        <f t="shared" si="0"/>
        <v>1</v>
      </c>
      <c r="BF68" s="13">
        <f t="shared" si="1"/>
        <v>1</v>
      </c>
      <c r="BG68" s="13">
        <f t="shared" si="2"/>
        <v>36</v>
      </c>
    </row>
    <row r="69" spans="1:59" s="17" customFormat="1" x14ac:dyDescent="0.25">
      <c r="A69" s="17" t="s">
        <v>53</v>
      </c>
      <c r="L69" s="17">
        <v>4</v>
      </c>
      <c r="M69" s="17">
        <v>4</v>
      </c>
      <c r="N69" s="17">
        <v>144</v>
      </c>
      <c r="U69" s="17">
        <v>1</v>
      </c>
      <c r="V69" s="17">
        <v>0.5</v>
      </c>
      <c r="W69" s="17">
        <v>15</v>
      </c>
      <c r="X69" s="17">
        <v>1</v>
      </c>
      <c r="Y69" s="17">
        <v>0.5</v>
      </c>
      <c r="Z69" s="17">
        <v>18</v>
      </c>
      <c r="BE69" s="13">
        <f t="shared" ref="BE69:BE81" si="3">SUM(B69,F69,I69,L69,O69,R69,U69,X69,AA69,AD69,AG69,AJ69,AM69,AP69,AS69,AV69,AZ69)</f>
        <v>6</v>
      </c>
      <c r="BF69" s="13">
        <f t="shared" ref="BF69:BF81" si="4">SUM(C69,G69,J69,M69,P69,S69,V69,Y69,AB69,AE69,AH69,AK69,AN69,AQ69,AT69,AW69,BA69)</f>
        <v>5</v>
      </c>
      <c r="BG69" s="13">
        <f t="shared" ref="BG69:BG81" si="5">SUM(D69,H69,K69,N69,Q69,T69,W69,Z69,AC69,AF69,AI69,AL69,AO69,AR69,AU69,AX69,BB69)</f>
        <v>177</v>
      </c>
    </row>
    <row r="70" spans="1:59" s="17" customFormat="1" x14ac:dyDescent="0.25">
      <c r="A70" s="17" t="s">
        <v>54</v>
      </c>
      <c r="L70" s="17">
        <v>2</v>
      </c>
      <c r="M70" s="17">
        <v>2</v>
      </c>
      <c r="N70" s="17">
        <v>72</v>
      </c>
      <c r="BE70" s="17">
        <f t="shared" si="3"/>
        <v>2</v>
      </c>
      <c r="BF70" s="17">
        <f t="shared" si="4"/>
        <v>2</v>
      </c>
      <c r="BG70" s="17">
        <f t="shared" si="5"/>
        <v>72</v>
      </c>
    </row>
    <row r="71" spans="1:59" s="74" customFormat="1" ht="14.25" customHeight="1" x14ac:dyDescent="0.25">
      <c r="A71" s="196" t="s">
        <v>55</v>
      </c>
      <c r="BE71" s="74">
        <f t="shared" si="3"/>
        <v>0</v>
      </c>
      <c r="BF71" s="74">
        <f t="shared" si="4"/>
        <v>0</v>
      </c>
      <c r="BG71" s="74">
        <f t="shared" si="5"/>
        <v>0</v>
      </c>
    </row>
    <row r="72" spans="1:59" s="17" customFormat="1" x14ac:dyDescent="0.25">
      <c r="A72" s="17" t="s">
        <v>56</v>
      </c>
      <c r="U72" s="17">
        <v>1</v>
      </c>
      <c r="V72" s="17">
        <v>1</v>
      </c>
      <c r="W72" s="17">
        <v>30</v>
      </c>
      <c r="AG72" s="17">
        <v>1</v>
      </c>
      <c r="AH72" s="17">
        <v>1</v>
      </c>
      <c r="AI72" s="17">
        <v>20</v>
      </c>
      <c r="BE72" s="17">
        <f t="shared" si="3"/>
        <v>2</v>
      </c>
      <c r="BF72" s="17">
        <f t="shared" si="4"/>
        <v>2</v>
      </c>
      <c r="BG72" s="17">
        <f t="shared" si="5"/>
        <v>50</v>
      </c>
    </row>
    <row r="73" spans="1:59" s="74" customFormat="1" x14ac:dyDescent="0.25">
      <c r="A73" s="196" t="s">
        <v>57</v>
      </c>
      <c r="BE73" s="74">
        <f t="shared" si="3"/>
        <v>0</v>
      </c>
      <c r="BF73" s="74">
        <f t="shared" si="4"/>
        <v>0</v>
      </c>
      <c r="BG73" s="74">
        <f t="shared" si="5"/>
        <v>0</v>
      </c>
    </row>
    <row r="74" spans="1:59" s="13" customFormat="1" x14ac:dyDescent="0.25">
      <c r="A74" s="19" t="s">
        <v>160</v>
      </c>
      <c r="B74" s="88"/>
      <c r="C74" s="88"/>
      <c r="D74" s="88"/>
      <c r="L74" s="13">
        <v>6</v>
      </c>
      <c r="M74" s="13">
        <v>6</v>
      </c>
      <c r="N74" s="13">
        <v>216</v>
      </c>
      <c r="AP74" s="13">
        <v>1</v>
      </c>
      <c r="AQ74" s="13">
        <v>1</v>
      </c>
      <c r="AR74" s="13">
        <v>20</v>
      </c>
      <c r="BE74" s="13">
        <f t="shared" si="3"/>
        <v>7</v>
      </c>
      <c r="BF74" s="13">
        <f t="shared" si="4"/>
        <v>7</v>
      </c>
      <c r="BG74" s="13">
        <f t="shared" si="5"/>
        <v>236</v>
      </c>
    </row>
    <row r="75" spans="1:59" s="110" customFormat="1" ht="13.5" customHeight="1" x14ac:dyDescent="0.25">
      <c r="A75" s="17" t="s">
        <v>58</v>
      </c>
      <c r="B75" s="17"/>
      <c r="C75" s="17"/>
      <c r="D75" s="17"/>
      <c r="U75" s="110">
        <v>1</v>
      </c>
      <c r="V75" s="110">
        <v>1</v>
      </c>
      <c r="W75" s="110">
        <v>30</v>
      </c>
      <c r="AS75" s="110">
        <v>1</v>
      </c>
      <c r="AT75" s="110">
        <v>1</v>
      </c>
      <c r="AU75" s="110">
        <v>36</v>
      </c>
      <c r="BE75" s="17">
        <f t="shared" si="3"/>
        <v>2</v>
      </c>
      <c r="BF75" s="17">
        <f t="shared" si="4"/>
        <v>2</v>
      </c>
      <c r="BG75" s="17">
        <f t="shared" si="5"/>
        <v>66</v>
      </c>
    </row>
    <row r="76" spans="1:59" s="17" customFormat="1" x14ac:dyDescent="0.25">
      <c r="A76" s="17" t="s">
        <v>59</v>
      </c>
      <c r="R76" s="17">
        <v>1</v>
      </c>
      <c r="S76" s="17">
        <v>1</v>
      </c>
      <c r="T76" s="17">
        <v>24</v>
      </c>
      <c r="AS76" s="17">
        <v>1</v>
      </c>
      <c r="AT76" s="17">
        <v>0.42</v>
      </c>
      <c r="AU76" s="17">
        <v>15.12</v>
      </c>
      <c r="BE76" s="17">
        <f t="shared" si="3"/>
        <v>2</v>
      </c>
      <c r="BF76" s="17">
        <f t="shared" si="4"/>
        <v>1.42</v>
      </c>
      <c r="BG76" s="17">
        <f t="shared" si="5"/>
        <v>39.119999999999997</v>
      </c>
    </row>
    <row r="77" spans="1:59" s="211" customFormat="1" ht="15.75" customHeight="1" x14ac:dyDescent="0.25">
      <c r="A77" s="201" t="s">
        <v>60</v>
      </c>
      <c r="O77" s="211">
        <v>8</v>
      </c>
      <c r="P77" s="211">
        <v>8</v>
      </c>
      <c r="Q77" s="211">
        <v>200</v>
      </c>
      <c r="AG77" s="211">
        <v>2</v>
      </c>
      <c r="AH77" s="211">
        <v>2</v>
      </c>
      <c r="AI77" s="211">
        <v>40</v>
      </c>
      <c r="BE77" s="211">
        <f t="shared" si="3"/>
        <v>10</v>
      </c>
      <c r="BF77" s="211">
        <f t="shared" si="4"/>
        <v>10</v>
      </c>
      <c r="BG77" s="211">
        <f t="shared" si="5"/>
        <v>240</v>
      </c>
    </row>
    <row r="78" spans="1:59" s="17" customFormat="1" x14ac:dyDescent="0.25">
      <c r="A78" s="17" t="s">
        <v>61</v>
      </c>
      <c r="F78" s="17">
        <v>1</v>
      </c>
      <c r="G78" s="17">
        <v>1</v>
      </c>
      <c r="H78" s="17">
        <v>36</v>
      </c>
      <c r="L78" s="17">
        <v>3</v>
      </c>
      <c r="M78" s="17">
        <v>3</v>
      </c>
      <c r="N78" s="17">
        <v>108</v>
      </c>
      <c r="BE78" s="17">
        <f t="shared" si="3"/>
        <v>4</v>
      </c>
      <c r="BF78" s="17">
        <f t="shared" si="4"/>
        <v>4</v>
      </c>
      <c r="BG78" s="17">
        <f t="shared" si="5"/>
        <v>144</v>
      </c>
    </row>
    <row r="79" spans="1:59" s="18" customFormat="1" x14ac:dyDescent="0.25">
      <c r="A79" s="106" t="s">
        <v>62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>
        <v>6</v>
      </c>
      <c r="M79" s="106">
        <v>6.44</v>
      </c>
      <c r="N79" s="106">
        <v>232</v>
      </c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>
        <v>1</v>
      </c>
      <c r="AT79" s="106">
        <v>0.5</v>
      </c>
      <c r="AU79" s="106">
        <v>18</v>
      </c>
      <c r="AV79" s="106"/>
      <c r="AW79" s="106"/>
      <c r="AX79" s="106"/>
      <c r="AY79" s="106"/>
      <c r="AZ79" s="106"/>
      <c r="BA79" s="106"/>
      <c r="BB79" s="106"/>
      <c r="BC79" s="106"/>
      <c r="BE79" s="13">
        <f t="shared" si="3"/>
        <v>7</v>
      </c>
      <c r="BF79" s="13">
        <f t="shared" si="4"/>
        <v>6.94</v>
      </c>
      <c r="BG79" s="13">
        <f t="shared" si="5"/>
        <v>250</v>
      </c>
    </row>
    <row r="80" spans="1:59" s="18" customFormat="1" x14ac:dyDescent="0.25">
      <c r="A80" s="17" t="s">
        <v>67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>
        <v>1</v>
      </c>
      <c r="M80" s="17">
        <v>0.57999999999999996</v>
      </c>
      <c r="N80" s="17">
        <v>21</v>
      </c>
      <c r="O80" s="17"/>
      <c r="P80" s="17"/>
      <c r="Q80" s="17"/>
      <c r="R80" s="17">
        <v>1</v>
      </c>
      <c r="S80" s="17">
        <v>0.5</v>
      </c>
      <c r="T80" s="17">
        <v>12</v>
      </c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>
        <v>1</v>
      </c>
      <c r="AH80" s="17">
        <v>0.5</v>
      </c>
      <c r="AI80" s="17">
        <v>10</v>
      </c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E80" s="13">
        <f t="shared" si="3"/>
        <v>3</v>
      </c>
      <c r="BF80" s="13">
        <f t="shared" si="4"/>
        <v>1.58</v>
      </c>
      <c r="BG80" s="13">
        <f t="shared" si="5"/>
        <v>43</v>
      </c>
    </row>
    <row r="81" spans="1:59" s="18" customFormat="1" x14ac:dyDescent="0.25">
      <c r="A81" s="17" t="s">
        <v>246</v>
      </c>
      <c r="B81" s="17"/>
      <c r="C81" s="17"/>
      <c r="D81" s="17"/>
      <c r="E81" s="17"/>
      <c r="F81" s="17"/>
      <c r="G81" s="17"/>
      <c r="H81" s="17"/>
      <c r="I81" s="17">
        <v>1</v>
      </c>
      <c r="J81" s="17">
        <v>1</v>
      </c>
      <c r="K81" s="17">
        <v>36</v>
      </c>
      <c r="L81" s="17"/>
      <c r="M81" s="17"/>
      <c r="N81" s="17"/>
      <c r="O81" s="17">
        <v>1</v>
      </c>
      <c r="P81" s="17">
        <v>1</v>
      </c>
      <c r="Q81" s="17">
        <v>25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>
        <v>1</v>
      </c>
      <c r="AK81" s="17">
        <v>1</v>
      </c>
      <c r="AL81" s="17">
        <v>20</v>
      </c>
      <c r="AM81" s="17"/>
      <c r="AN81" s="17"/>
      <c r="AO81" s="17"/>
      <c r="AP81" s="17"/>
      <c r="AQ81" s="17"/>
      <c r="AR81" s="17"/>
      <c r="AS81" s="17">
        <v>1</v>
      </c>
      <c r="AT81" s="17">
        <v>1</v>
      </c>
      <c r="AU81" s="17">
        <v>36</v>
      </c>
      <c r="AV81" s="17"/>
      <c r="AW81" s="17"/>
      <c r="AX81" s="17"/>
      <c r="AY81" s="17"/>
      <c r="AZ81" s="17"/>
      <c r="BA81" s="17"/>
      <c r="BB81" s="17"/>
      <c r="BC81" s="17"/>
      <c r="BE81" s="13">
        <f t="shared" si="3"/>
        <v>4</v>
      </c>
      <c r="BF81" s="13">
        <f t="shared" si="4"/>
        <v>4</v>
      </c>
      <c r="BG81" s="13">
        <f t="shared" si="5"/>
        <v>117</v>
      </c>
    </row>
    <row r="82" spans="1:59" s="8" customFormat="1" x14ac:dyDescent="0.25">
      <c r="A82" s="25"/>
      <c r="B82" s="74"/>
      <c r="C82" s="13"/>
      <c r="D82" s="13"/>
      <c r="E82" s="21"/>
      <c r="F82" s="21"/>
      <c r="G82" s="14"/>
      <c r="H82" s="14"/>
      <c r="I82" s="21"/>
      <c r="J82" s="14"/>
      <c r="K82" s="14"/>
      <c r="L82" s="21"/>
      <c r="M82" s="14"/>
      <c r="N82" s="14"/>
      <c r="O82" s="21"/>
      <c r="P82" s="14"/>
      <c r="Q82" s="14"/>
      <c r="R82" s="21"/>
      <c r="S82" s="14"/>
      <c r="T82" s="14"/>
      <c r="U82" s="21"/>
      <c r="V82" s="14"/>
      <c r="W82" s="14"/>
      <c r="X82" s="21"/>
      <c r="Y82" s="14"/>
      <c r="Z82" s="14"/>
      <c r="AA82" s="21"/>
      <c r="AB82" s="14"/>
      <c r="AC82" s="14"/>
      <c r="AD82" s="21"/>
      <c r="AE82" s="14"/>
      <c r="AF82" s="14"/>
      <c r="AG82" s="21"/>
      <c r="AH82" s="14"/>
      <c r="AI82" s="14"/>
      <c r="AJ82" s="21"/>
      <c r="AK82" s="14"/>
      <c r="AL82" s="14"/>
      <c r="AM82" s="21"/>
      <c r="AN82" s="14"/>
      <c r="AO82" s="14"/>
      <c r="AP82" s="21"/>
      <c r="AQ82" s="14"/>
      <c r="AR82" s="14"/>
      <c r="AS82" s="21"/>
      <c r="AT82" s="14"/>
      <c r="AU82" s="14"/>
      <c r="AV82" s="21"/>
      <c r="AW82" s="14"/>
      <c r="AX82" s="14"/>
      <c r="AY82" s="21"/>
      <c r="AZ82" s="21"/>
      <c r="BA82" s="14"/>
      <c r="BB82" s="14"/>
      <c r="BC82" s="21"/>
      <c r="BE82" s="7"/>
      <c r="BF82" s="35"/>
      <c r="BG82" s="7"/>
    </row>
    <row r="83" spans="1:59" s="8" customFormat="1" x14ac:dyDescent="0.25">
      <c r="A83" s="26" t="s">
        <v>152</v>
      </c>
      <c r="B83" s="73">
        <f>SUM(B4:B81)</f>
        <v>1</v>
      </c>
      <c r="C83" s="73">
        <f t="shared" ref="C83:BB83" si="6">SUM(C4:C81)</f>
        <v>1</v>
      </c>
      <c r="D83" s="73">
        <f t="shared" si="6"/>
        <v>40</v>
      </c>
      <c r="E83" s="73">
        <f t="shared" si="6"/>
        <v>0</v>
      </c>
      <c r="F83" s="73">
        <f t="shared" si="6"/>
        <v>4</v>
      </c>
      <c r="G83" s="73">
        <f t="shared" si="6"/>
        <v>3.5</v>
      </c>
      <c r="H83" s="73">
        <f t="shared" si="6"/>
        <v>126</v>
      </c>
      <c r="I83" s="73">
        <f t="shared" si="6"/>
        <v>1</v>
      </c>
      <c r="J83" s="73">
        <f t="shared" si="6"/>
        <v>1</v>
      </c>
      <c r="K83" s="73">
        <f t="shared" si="6"/>
        <v>36</v>
      </c>
      <c r="L83" s="73">
        <f t="shared" si="6"/>
        <v>94</v>
      </c>
      <c r="M83" s="73">
        <f t="shared" si="6"/>
        <v>97.59</v>
      </c>
      <c r="N83" s="73">
        <f>SUM(N4:N81)</f>
        <v>3481.38</v>
      </c>
      <c r="O83" s="73">
        <f t="shared" si="6"/>
        <v>29</v>
      </c>
      <c r="P83" s="73">
        <f t="shared" si="6"/>
        <v>32.4</v>
      </c>
      <c r="Q83" s="73">
        <f t="shared" si="6"/>
        <v>810</v>
      </c>
      <c r="R83" s="73">
        <f t="shared" si="6"/>
        <v>19</v>
      </c>
      <c r="S83" s="73">
        <f t="shared" si="6"/>
        <v>20</v>
      </c>
      <c r="T83" s="73">
        <f t="shared" si="6"/>
        <v>480</v>
      </c>
      <c r="U83" s="73">
        <f t="shared" si="6"/>
        <v>9</v>
      </c>
      <c r="V83" s="73">
        <f t="shared" si="6"/>
        <v>7.5</v>
      </c>
      <c r="W83" s="73">
        <f t="shared" si="6"/>
        <v>225</v>
      </c>
      <c r="X83" s="73">
        <f t="shared" si="6"/>
        <v>11</v>
      </c>
      <c r="Y83" s="73">
        <f t="shared" si="6"/>
        <v>8.0500000000000007</v>
      </c>
      <c r="Z83" s="73">
        <f t="shared" si="6"/>
        <v>289.8</v>
      </c>
      <c r="AA83" s="73">
        <f t="shared" si="6"/>
        <v>1</v>
      </c>
      <c r="AB83" s="73">
        <f t="shared" si="6"/>
        <v>1</v>
      </c>
      <c r="AC83" s="73">
        <f t="shared" si="6"/>
        <v>36</v>
      </c>
      <c r="AD83" s="73">
        <f t="shared" si="6"/>
        <v>0</v>
      </c>
      <c r="AE83" s="73">
        <f t="shared" si="6"/>
        <v>0</v>
      </c>
      <c r="AF83" s="73">
        <f t="shared" si="6"/>
        <v>0</v>
      </c>
      <c r="AG83" s="73">
        <f t="shared" si="6"/>
        <v>9</v>
      </c>
      <c r="AH83" s="73">
        <f t="shared" si="6"/>
        <v>7.5</v>
      </c>
      <c r="AI83" s="73">
        <f t="shared" si="6"/>
        <v>150</v>
      </c>
      <c r="AJ83" s="73">
        <f t="shared" si="6"/>
        <v>2</v>
      </c>
      <c r="AK83" s="73">
        <f t="shared" si="6"/>
        <v>2</v>
      </c>
      <c r="AL83" s="73">
        <f t="shared" si="6"/>
        <v>40</v>
      </c>
      <c r="AM83" s="73">
        <f t="shared" si="6"/>
        <v>2</v>
      </c>
      <c r="AN83" s="73">
        <f t="shared" si="6"/>
        <v>1.5</v>
      </c>
      <c r="AO83" s="73">
        <f t="shared" si="6"/>
        <v>30</v>
      </c>
      <c r="AP83" s="73">
        <f t="shared" si="6"/>
        <v>1</v>
      </c>
      <c r="AQ83" s="73">
        <f t="shared" si="6"/>
        <v>1</v>
      </c>
      <c r="AR83" s="73">
        <f t="shared" si="6"/>
        <v>20</v>
      </c>
      <c r="AS83" s="73">
        <f t="shared" si="6"/>
        <v>7</v>
      </c>
      <c r="AT83" s="73">
        <f t="shared" si="6"/>
        <v>5.92</v>
      </c>
      <c r="AU83" s="73">
        <f t="shared" si="6"/>
        <v>213.12</v>
      </c>
      <c r="AV83" s="73">
        <f t="shared" si="6"/>
        <v>4</v>
      </c>
      <c r="AW83" s="73">
        <f t="shared" si="6"/>
        <v>4.25</v>
      </c>
      <c r="AX83" s="73">
        <f t="shared" si="6"/>
        <v>76.5</v>
      </c>
      <c r="AY83" s="73">
        <f t="shared" si="6"/>
        <v>0</v>
      </c>
      <c r="AZ83" s="73">
        <f t="shared" si="6"/>
        <v>0</v>
      </c>
      <c r="BA83" s="73">
        <f t="shared" si="6"/>
        <v>0</v>
      </c>
      <c r="BB83" s="73">
        <f t="shared" si="6"/>
        <v>0</v>
      </c>
      <c r="BC83" s="15"/>
      <c r="BE83" s="7"/>
      <c r="BF83" s="35"/>
      <c r="BG83" s="7"/>
    </row>
    <row r="84" spans="1:59" x14ac:dyDescent="0.25">
      <c r="A84" s="27"/>
      <c r="B84" s="75"/>
      <c r="C84" s="9"/>
      <c r="D84" s="9"/>
      <c r="BE84" s="1"/>
      <c r="BF84" s="35"/>
      <c r="BG84" s="1"/>
    </row>
    <row r="85" spans="1:59" x14ac:dyDescent="0.25">
      <c r="A85" s="27"/>
      <c r="B85" s="75"/>
      <c r="C85" s="9"/>
      <c r="D85" s="9"/>
      <c r="BC85" s="22">
        <f>SUM(B83:BC83)</f>
        <v>6442.0100000000011</v>
      </c>
      <c r="BE85" s="1">
        <f>SUM(BE4:BE81)</f>
        <v>194</v>
      </c>
      <c r="BF85" s="1">
        <f>SUM(BF4:BF81)</f>
        <v>194.21</v>
      </c>
      <c r="BG85" s="1">
        <f>SUM(BG4:BG81)</f>
        <v>6053.8</v>
      </c>
    </row>
    <row r="87" spans="1:59" x14ac:dyDescent="0.25">
      <c r="BE87">
        <f>SUM(BE85:BG85)</f>
        <v>6442.01</v>
      </c>
    </row>
  </sheetData>
  <mergeCells count="18">
    <mergeCell ref="AD1:AF1"/>
    <mergeCell ref="AV1:AY1"/>
    <mergeCell ref="AZ1:BC1"/>
    <mergeCell ref="A1:A2"/>
    <mergeCell ref="AS1:AU1"/>
    <mergeCell ref="X1:Z1"/>
    <mergeCell ref="F1:H1"/>
    <mergeCell ref="B1:E1"/>
    <mergeCell ref="I1:K1"/>
    <mergeCell ref="L1:N1"/>
    <mergeCell ref="AG1:AI1"/>
    <mergeCell ref="AJ1:AL1"/>
    <mergeCell ref="AM1:AO1"/>
    <mergeCell ref="AP1:AR1"/>
    <mergeCell ref="R1:T1"/>
    <mergeCell ref="U1:W1"/>
    <mergeCell ref="AA1:AC1"/>
    <mergeCell ref="O1:Q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82"/>
  <sheetViews>
    <sheetView topLeftCell="A67" zoomScale="80" zoomScaleNormal="80" workbookViewId="0">
      <pane xSplit="1" topLeftCell="M1" activePane="topRight" state="frozen"/>
      <selection pane="topRight" activeCell="M82" sqref="M82"/>
    </sheetView>
  </sheetViews>
  <sheetFormatPr defaultRowHeight="15" x14ac:dyDescent="0.25"/>
  <cols>
    <col min="1" max="1" width="22.140625" style="24" customWidth="1"/>
    <col min="2" max="2" width="9.7109375" style="22" customWidth="1"/>
    <col min="3" max="3" width="10" customWidth="1"/>
    <col min="4" max="4" width="9.5703125" customWidth="1"/>
    <col min="5" max="5" width="9.5703125" style="22" customWidth="1"/>
    <col min="6" max="7" width="9.5703125" customWidth="1"/>
    <col min="8" max="8" width="9.28515625" style="22" customWidth="1"/>
    <col min="9" max="9" width="9.28515625" customWidth="1"/>
    <col min="11" max="11" width="9.140625" style="22"/>
    <col min="12" max="12" width="9.140625" customWidth="1"/>
    <col min="13" max="13" width="9.28515625" customWidth="1"/>
    <col min="14" max="14" width="9.42578125" style="61" customWidth="1"/>
    <col min="15" max="15" width="9.28515625" customWidth="1"/>
    <col min="16" max="16" width="9.42578125" customWidth="1"/>
    <col min="17" max="18" width="9.28515625" customWidth="1"/>
    <col min="19" max="19" width="9.42578125" customWidth="1"/>
    <col min="20" max="20" width="7.140625" style="22" customWidth="1"/>
    <col min="21" max="21" width="9.28515625" style="31" bestFit="1" customWidth="1"/>
    <col min="22" max="22" width="9.28515625" style="2" customWidth="1"/>
    <col min="23" max="23" width="9.140625" style="2"/>
    <col min="24" max="24" width="9.28515625" style="22" bestFit="1" customWidth="1"/>
    <col min="25" max="25" width="9.28515625" customWidth="1"/>
    <col min="27" max="27" width="10" style="22" customWidth="1"/>
    <col min="28" max="28" width="10" style="12" customWidth="1"/>
    <col min="29" max="29" width="9.140625" style="12"/>
    <col min="30" max="30" width="9.28515625" style="31" bestFit="1" customWidth="1"/>
    <col min="31" max="31" width="9.28515625" style="2" customWidth="1"/>
    <col min="32" max="32" width="9.140625" style="2"/>
    <col min="33" max="33" width="9.140625" style="22"/>
    <col min="36" max="36" width="9.7109375" style="61" customWidth="1"/>
    <col min="37" max="38" width="9.140625" style="2"/>
    <col min="39" max="39" width="9.140625" style="31"/>
    <col min="40" max="41" width="9.140625" style="2"/>
    <col min="42" max="42" width="9.140625" style="31"/>
    <col min="43" max="44" width="9.140625" style="2"/>
    <col min="45" max="45" width="9.140625" style="22"/>
    <col min="48" max="48" width="9.140625" style="31"/>
    <col min="49" max="50" width="9.140625" style="2"/>
    <col min="51" max="51" width="9.140625" style="22"/>
    <col min="54" max="54" width="9.28515625" style="22" customWidth="1"/>
    <col min="55" max="55" width="9.28515625" customWidth="1"/>
    <col min="57" max="57" width="9.140625" style="22"/>
    <col min="60" max="60" width="9.140625" style="31"/>
    <col min="61" max="62" width="9.140625" style="2"/>
    <col min="63" max="63" width="9.140625" style="31"/>
    <col min="64" max="64" width="9.140625" style="61"/>
    <col min="67" max="67" width="9.42578125" style="31" customWidth="1"/>
    <col min="68" max="68" width="9.140625" style="2" customWidth="1"/>
    <col min="69" max="69" width="9.28515625" style="2" customWidth="1"/>
    <col min="70" max="70" width="9.28515625" style="62" customWidth="1"/>
    <col min="71" max="71" width="9.28515625" style="2" customWidth="1"/>
    <col min="72" max="72" width="9.140625" style="2" customWidth="1"/>
    <col min="73" max="73" width="9.140625" style="31" customWidth="1"/>
    <col min="74" max="74" width="9.7109375" style="2" customWidth="1"/>
    <col min="75" max="75" width="9.140625" style="2" customWidth="1"/>
    <col min="76" max="76" width="9.7109375" style="31" customWidth="1"/>
    <col min="77" max="77" width="9.7109375" style="2" customWidth="1"/>
    <col min="78" max="78" width="9.140625" style="2" customWidth="1"/>
    <col min="79" max="79" width="9.140625" style="31" customWidth="1"/>
    <col min="80" max="81" width="9.140625" style="2" customWidth="1"/>
    <col min="82" max="82" width="9.28515625" style="22" customWidth="1"/>
    <col min="83" max="83" width="9.42578125" customWidth="1"/>
    <col min="84" max="84" width="9.7109375" customWidth="1"/>
    <col min="85" max="85" width="9.140625" style="31"/>
    <col min="86" max="87" width="9.140625" style="2"/>
    <col min="88" max="89" width="9.140625" style="31"/>
    <col min="90" max="91" width="9.140625" style="2"/>
    <col min="92" max="92" width="9.28515625" style="22" bestFit="1" customWidth="1"/>
    <col min="93" max="93" width="9.28515625" customWidth="1"/>
    <col min="95" max="95" width="9.140625" style="22"/>
    <col min="98" max="98" width="9.140625" style="22"/>
    <col min="101" max="101" width="9.28515625" style="22" bestFit="1" customWidth="1"/>
    <col min="102" max="102" width="9.28515625" customWidth="1"/>
    <col min="104" max="104" width="9.140625" style="22"/>
    <col min="107" max="107" width="10.5703125" style="22" customWidth="1"/>
    <col min="108" max="108" width="9.140625" style="22"/>
    <col min="111" max="111" width="9.140625" style="22"/>
    <col min="114" max="114" width="9.140625" style="22"/>
    <col min="117" max="117" width="9.140625" style="22"/>
    <col min="120" max="120" width="9.140625" style="22"/>
    <col min="129" max="129" width="10" customWidth="1"/>
    <col min="130" max="130" width="14.140625" style="66" customWidth="1"/>
    <col min="131" max="131" width="9.140625" style="64"/>
    <col min="132" max="132" width="9.140625" style="65"/>
    <col min="133" max="134" width="9.140625" style="20"/>
    <col min="135" max="135" width="9.140625" style="59"/>
    <col min="136" max="143" width="9.140625" style="20"/>
  </cols>
  <sheetData>
    <row r="1" spans="1:143" s="66" customFormat="1" ht="70.5" customHeight="1" x14ac:dyDescent="0.25">
      <c r="A1" s="63" t="s">
        <v>0</v>
      </c>
      <c r="B1" s="152" t="s">
        <v>144</v>
      </c>
      <c r="C1" s="153"/>
      <c r="D1" s="154"/>
      <c r="E1" s="152" t="s">
        <v>184</v>
      </c>
      <c r="F1" s="153"/>
      <c r="G1" s="154"/>
      <c r="H1" s="157" t="s">
        <v>151</v>
      </c>
      <c r="I1" s="157"/>
      <c r="J1" s="157"/>
      <c r="K1" s="152" t="s">
        <v>185</v>
      </c>
      <c r="L1" s="153"/>
      <c r="M1" s="154"/>
      <c r="N1" s="152" t="s">
        <v>186</v>
      </c>
      <c r="O1" s="153"/>
      <c r="P1" s="154"/>
      <c r="Q1" s="157" t="s">
        <v>187</v>
      </c>
      <c r="R1" s="157"/>
      <c r="S1" s="157"/>
      <c r="T1" s="157"/>
      <c r="U1" s="157" t="s">
        <v>189</v>
      </c>
      <c r="V1" s="157"/>
      <c r="W1" s="156"/>
      <c r="X1" s="157" t="s">
        <v>190</v>
      </c>
      <c r="Y1" s="157"/>
      <c r="Z1" s="157"/>
      <c r="AA1" s="158" t="s">
        <v>191</v>
      </c>
      <c r="AB1" s="158"/>
      <c r="AC1" s="158"/>
      <c r="AD1" s="157" t="s">
        <v>192</v>
      </c>
      <c r="AE1" s="157"/>
      <c r="AF1" s="157"/>
      <c r="AG1" s="155" t="s">
        <v>193</v>
      </c>
      <c r="AH1" s="155"/>
      <c r="AI1" s="155"/>
      <c r="AJ1" s="159" t="s">
        <v>194</v>
      </c>
      <c r="AK1" s="160"/>
      <c r="AL1" s="161"/>
      <c r="AM1" s="155" t="s">
        <v>195</v>
      </c>
      <c r="AN1" s="155"/>
      <c r="AO1" s="155"/>
      <c r="AP1" s="155" t="s">
        <v>196</v>
      </c>
      <c r="AQ1" s="155"/>
      <c r="AR1" s="156"/>
      <c r="AS1" s="155" t="s">
        <v>197</v>
      </c>
      <c r="AT1" s="155"/>
      <c r="AU1" s="155"/>
      <c r="AV1" s="155" t="s">
        <v>198</v>
      </c>
      <c r="AW1" s="155"/>
      <c r="AX1" s="155"/>
      <c r="AY1" s="155" t="s">
        <v>199</v>
      </c>
      <c r="AZ1" s="155"/>
      <c r="BA1" s="155"/>
      <c r="BB1" s="155" t="s">
        <v>200</v>
      </c>
      <c r="BC1" s="155"/>
      <c r="BD1" s="155"/>
      <c r="BE1" s="148" t="s">
        <v>201</v>
      </c>
      <c r="BF1" s="149"/>
      <c r="BG1" s="154"/>
      <c r="BH1" s="155" t="s">
        <v>202</v>
      </c>
      <c r="BI1" s="155"/>
      <c r="BJ1" s="155"/>
      <c r="BK1" s="155"/>
      <c r="BL1" s="151" t="s">
        <v>203</v>
      </c>
      <c r="BM1" s="151"/>
      <c r="BN1" s="151"/>
      <c r="BO1" s="151" t="s">
        <v>204</v>
      </c>
      <c r="BP1" s="151"/>
      <c r="BQ1" s="151"/>
      <c r="BR1" s="151" t="s">
        <v>205</v>
      </c>
      <c r="BS1" s="151"/>
      <c r="BT1" s="151"/>
      <c r="BU1" s="151" t="s">
        <v>206</v>
      </c>
      <c r="BV1" s="151"/>
      <c r="BW1" s="157"/>
      <c r="BX1" s="152" t="s">
        <v>219</v>
      </c>
      <c r="BY1" s="153"/>
      <c r="BZ1" s="154"/>
      <c r="CA1" s="152" t="s">
        <v>218</v>
      </c>
      <c r="CB1" s="153"/>
      <c r="CC1" s="154"/>
      <c r="CD1" s="151" t="s">
        <v>207</v>
      </c>
      <c r="CE1" s="151"/>
      <c r="CF1" s="157"/>
      <c r="CG1" s="151" t="s">
        <v>208</v>
      </c>
      <c r="CH1" s="151"/>
      <c r="CI1" s="151"/>
      <c r="CJ1" s="151"/>
      <c r="CK1" s="151" t="s">
        <v>143</v>
      </c>
      <c r="CL1" s="151"/>
      <c r="CM1" s="151"/>
      <c r="CN1" s="151" t="s">
        <v>176</v>
      </c>
      <c r="CO1" s="151"/>
      <c r="CP1" s="151"/>
      <c r="CQ1" s="148" t="s">
        <v>177</v>
      </c>
      <c r="CR1" s="149"/>
      <c r="CS1" s="150"/>
      <c r="CT1" s="148" t="s">
        <v>178</v>
      </c>
      <c r="CU1" s="149"/>
      <c r="CV1" s="150"/>
      <c r="CW1" s="148" t="s">
        <v>149</v>
      </c>
      <c r="CX1" s="149"/>
      <c r="CY1" s="150"/>
      <c r="CZ1" s="151" t="s">
        <v>142</v>
      </c>
      <c r="DA1" s="151"/>
      <c r="DB1" s="151"/>
      <c r="DC1" s="151"/>
      <c r="DD1" s="151" t="s">
        <v>139</v>
      </c>
      <c r="DE1" s="151"/>
      <c r="DF1" s="151"/>
      <c r="DG1" s="151" t="s">
        <v>1</v>
      </c>
      <c r="DH1" s="151"/>
      <c r="DI1" s="148"/>
      <c r="DJ1" s="151" t="s">
        <v>145</v>
      </c>
      <c r="DK1" s="151"/>
      <c r="DL1" s="151"/>
      <c r="DM1" s="151" t="s">
        <v>140</v>
      </c>
      <c r="DN1" s="151"/>
      <c r="DO1" s="151"/>
      <c r="DP1" s="148" t="s">
        <v>220</v>
      </c>
      <c r="DQ1" s="149"/>
      <c r="DR1" s="150"/>
      <c r="DS1" s="148" t="s">
        <v>260</v>
      </c>
      <c r="DT1" s="149"/>
      <c r="DU1" s="150"/>
      <c r="DV1" s="148" t="s">
        <v>221</v>
      </c>
      <c r="DW1" s="149"/>
      <c r="DX1" s="150"/>
      <c r="DY1" s="76"/>
      <c r="DZ1" s="63"/>
      <c r="EA1" s="64"/>
      <c r="EB1" s="65"/>
      <c r="EC1" s="65"/>
      <c r="ED1" s="65"/>
      <c r="EE1" s="63"/>
      <c r="EF1" s="65"/>
      <c r="EG1" s="65"/>
      <c r="EH1" s="65"/>
      <c r="EI1" s="65"/>
      <c r="EJ1" s="65"/>
      <c r="EK1" s="65"/>
      <c r="EL1" s="65"/>
      <c r="EM1" s="65"/>
    </row>
    <row r="2" spans="1:143" s="96" customFormat="1" ht="26.25" customHeight="1" x14ac:dyDescent="0.2">
      <c r="A2" s="91"/>
      <c r="B2" s="92" t="s">
        <v>172</v>
      </c>
      <c r="C2" s="92" t="s">
        <v>173</v>
      </c>
      <c r="D2" s="92" t="s">
        <v>174</v>
      </c>
      <c r="E2" s="92" t="s">
        <v>172</v>
      </c>
      <c r="F2" s="92" t="s">
        <v>173</v>
      </c>
      <c r="G2" s="92" t="s">
        <v>174</v>
      </c>
      <c r="H2" s="92" t="s">
        <v>172</v>
      </c>
      <c r="I2" s="92" t="s">
        <v>173</v>
      </c>
      <c r="J2" s="92" t="s">
        <v>174</v>
      </c>
      <c r="K2" s="92" t="s">
        <v>172</v>
      </c>
      <c r="L2" s="92" t="s">
        <v>173</v>
      </c>
      <c r="M2" s="92" t="s">
        <v>174</v>
      </c>
      <c r="N2" s="92" t="s">
        <v>172</v>
      </c>
      <c r="O2" s="92" t="s">
        <v>173</v>
      </c>
      <c r="P2" s="92" t="s">
        <v>174</v>
      </c>
      <c r="Q2" s="92" t="s">
        <v>172</v>
      </c>
      <c r="R2" s="92" t="s">
        <v>173</v>
      </c>
      <c r="S2" s="92" t="s">
        <v>174</v>
      </c>
      <c r="T2" s="93" t="s">
        <v>188</v>
      </c>
      <c r="U2" s="92" t="s">
        <v>172</v>
      </c>
      <c r="V2" s="92" t="s">
        <v>173</v>
      </c>
      <c r="W2" s="92" t="s">
        <v>174</v>
      </c>
      <c r="X2" s="92" t="s">
        <v>172</v>
      </c>
      <c r="Y2" s="92" t="s">
        <v>173</v>
      </c>
      <c r="Z2" s="92" t="s">
        <v>174</v>
      </c>
      <c r="AA2" s="92" t="s">
        <v>172</v>
      </c>
      <c r="AB2" s="92" t="s">
        <v>173</v>
      </c>
      <c r="AC2" s="92" t="s">
        <v>174</v>
      </c>
      <c r="AD2" s="92" t="s">
        <v>172</v>
      </c>
      <c r="AE2" s="92" t="s">
        <v>173</v>
      </c>
      <c r="AF2" s="92" t="s">
        <v>174</v>
      </c>
      <c r="AG2" s="92" t="s">
        <v>172</v>
      </c>
      <c r="AH2" s="92" t="s">
        <v>173</v>
      </c>
      <c r="AI2" s="92" t="s">
        <v>174</v>
      </c>
      <c r="AJ2" s="92" t="s">
        <v>172</v>
      </c>
      <c r="AK2" s="92" t="s">
        <v>173</v>
      </c>
      <c r="AL2" s="92" t="s">
        <v>174</v>
      </c>
      <c r="AM2" s="92" t="s">
        <v>172</v>
      </c>
      <c r="AN2" s="92" t="s">
        <v>173</v>
      </c>
      <c r="AO2" s="92" t="s">
        <v>174</v>
      </c>
      <c r="AP2" s="92" t="s">
        <v>172</v>
      </c>
      <c r="AQ2" s="92" t="s">
        <v>173</v>
      </c>
      <c r="AR2" s="92" t="s">
        <v>174</v>
      </c>
      <c r="AS2" s="92" t="s">
        <v>172</v>
      </c>
      <c r="AT2" s="92" t="s">
        <v>173</v>
      </c>
      <c r="AU2" s="92" t="s">
        <v>174</v>
      </c>
      <c r="AV2" s="92" t="s">
        <v>172</v>
      </c>
      <c r="AW2" s="92" t="s">
        <v>173</v>
      </c>
      <c r="AX2" s="92" t="s">
        <v>174</v>
      </c>
      <c r="AY2" s="92" t="s">
        <v>172</v>
      </c>
      <c r="AZ2" s="92" t="s">
        <v>173</v>
      </c>
      <c r="BA2" s="92" t="s">
        <v>174</v>
      </c>
      <c r="BB2" s="92" t="s">
        <v>172</v>
      </c>
      <c r="BC2" s="92" t="s">
        <v>173</v>
      </c>
      <c r="BD2" s="92" t="s">
        <v>174</v>
      </c>
      <c r="BE2" s="92" t="s">
        <v>172</v>
      </c>
      <c r="BF2" s="92" t="s">
        <v>173</v>
      </c>
      <c r="BG2" s="92" t="s">
        <v>174</v>
      </c>
      <c r="BH2" s="92" t="s">
        <v>172</v>
      </c>
      <c r="BI2" s="92" t="s">
        <v>173</v>
      </c>
      <c r="BJ2" s="92" t="s">
        <v>174</v>
      </c>
      <c r="BK2" s="94" t="s">
        <v>188</v>
      </c>
      <c r="BL2" s="92" t="s">
        <v>172</v>
      </c>
      <c r="BM2" s="92" t="s">
        <v>173</v>
      </c>
      <c r="BN2" s="92" t="s">
        <v>174</v>
      </c>
      <c r="BO2" s="92" t="s">
        <v>172</v>
      </c>
      <c r="BP2" s="92" t="s">
        <v>173</v>
      </c>
      <c r="BQ2" s="92" t="s">
        <v>174</v>
      </c>
      <c r="BR2" s="92" t="s">
        <v>172</v>
      </c>
      <c r="BS2" s="92" t="s">
        <v>173</v>
      </c>
      <c r="BT2" s="92" t="s">
        <v>174</v>
      </c>
      <c r="BU2" s="92" t="s">
        <v>172</v>
      </c>
      <c r="BV2" s="92" t="s">
        <v>173</v>
      </c>
      <c r="BW2" s="92" t="s">
        <v>174</v>
      </c>
      <c r="BX2" s="92" t="s">
        <v>172</v>
      </c>
      <c r="BY2" s="92" t="s">
        <v>173</v>
      </c>
      <c r="BZ2" s="92" t="s">
        <v>174</v>
      </c>
      <c r="CA2" s="92" t="s">
        <v>172</v>
      </c>
      <c r="CB2" s="92" t="s">
        <v>173</v>
      </c>
      <c r="CC2" s="92" t="s">
        <v>174</v>
      </c>
      <c r="CD2" s="92" t="s">
        <v>172</v>
      </c>
      <c r="CE2" s="92" t="s">
        <v>173</v>
      </c>
      <c r="CF2" s="92" t="s">
        <v>174</v>
      </c>
      <c r="CG2" s="92" t="s">
        <v>172</v>
      </c>
      <c r="CH2" s="92" t="s">
        <v>173</v>
      </c>
      <c r="CI2" s="92" t="s">
        <v>174</v>
      </c>
      <c r="CJ2" s="94" t="s">
        <v>209</v>
      </c>
      <c r="CK2" s="92" t="s">
        <v>172</v>
      </c>
      <c r="CL2" s="92" t="s">
        <v>173</v>
      </c>
      <c r="CM2" s="92" t="s">
        <v>174</v>
      </c>
      <c r="CN2" s="92" t="s">
        <v>172</v>
      </c>
      <c r="CO2" s="92" t="s">
        <v>173</v>
      </c>
      <c r="CP2" s="92" t="s">
        <v>174</v>
      </c>
      <c r="CQ2" s="92" t="s">
        <v>172</v>
      </c>
      <c r="CR2" s="92" t="s">
        <v>173</v>
      </c>
      <c r="CS2" s="92" t="s">
        <v>174</v>
      </c>
      <c r="CT2" s="92" t="s">
        <v>172</v>
      </c>
      <c r="CU2" s="92" t="s">
        <v>173</v>
      </c>
      <c r="CV2" s="92" t="s">
        <v>174</v>
      </c>
      <c r="CW2" s="92" t="s">
        <v>172</v>
      </c>
      <c r="CX2" s="92" t="s">
        <v>173</v>
      </c>
      <c r="CY2" s="92" t="s">
        <v>174</v>
      </c>
      <c r="CZ2" s="92" t="s">
        <v>172</v>
      </c>
      <c r="DA2" s="92" t="s">
        <v>173</v>
      </c>
      <c r="DB2" s="92" t="s">
        <v>174</v>
      </c>
      <c r="DC2" s="93" t="s">
        <v>210</v>
      </c>
      <c r="DD2" s="92" t="s">
        <v>172</v>
      </c>
      <c r="DE2" s="92" t="s">
        <v>173</v>
      </c>
      <c r="DF2" s="92" t="s">
        <v>174</v>
      </c>
      <c r="DG2" s="92" t="s">
        <v>172</v>
      </c>
      <c r="DH2" s="92" t="s">
        <v>173</v>
      </c>
      <c r="DI2" s="92" t="s">
        <v>174</v>
      </c>
      <c r="DJ2" s="92" t="s">
        <v>172</v>
      </c>
      <c r="DK2" s="92" t="s">
        <v>173</v>
      </c>
      <c r="DL2" s="92" t="s">
        <v>174</v>
      </c>
      <c r="DM2" s="92" t="s">
        <v>172</v>
      </c>
      <c r="DN2" s="92" t="s">
        <v>173</v>
      </c>
      <c r="DO2" s="92" t="s">
        <v>174</v>
      </c>
      <c r="DP2" s="92" t="s">
        <v>172</v>
      </c>
      <c r="DQ2" s="92" t="s">
        <v>173</v>
      </c>
      <c r="DR2" s="92" t="s">
        <v>174</v>
      </c>
      <c r="DS2" s="92" t="s">
        <v>172</v>
      </c>
      <c r="DT2" s="92" t="s">
        <v>173</v>
      </c>
      <c r="DU2" s="92" t="s">
        <v>174</v>
      </c>
      <c r="DV2" s="92" t="s">
        <v>172</v>
      </c>
      <c r="DW2" s="92" t="s">
        <v>173</v>
      </c>
      <c r="DX2" s="92" t="s">
        <v>174</v>
      </c>
      <c r="DY2" s="92"/>
      <c r="DZ2" s="92" t="s">
        <v>172</v>
      </c>
      <c r="EA2" s="92" t="s">
        <v>173</v>
      </c>
      <c r="EB2" s="92" t="s">
        <v>174</v>
      </c>
      <c r="EC2" s="95"/>
      <c r="ED2" s="95"/>
      <c r="EE2" s="91" t="s">
        <v>263</v>
      </c>
      <c r="EF2" s="95"/>
      <c r="EG2" s="95"/>
      <c r="EH2" s="95"/>
      <c r="EI2" s="95"/>
      <c r="EJ2" s="95"/>
      <c r="EK2" s="95"/>
      <c r="EL2" s="95"/>
      <c r="EM2" s="95"/>
    </row>
    <row r="3" spans="1:143" s="82" customFormat="1" x14ac:dyDescent="0.25">
      <c r="A3" s="70"/>
      <c r="B3" s="97"/>
      <c r="U3" s="83"/>
      <c r="V3" s="83"/>
      <c r="W3" s="83"/>
      <c r="AD3" s="83"/>
      <c r="AE3" s="83"/>
      <c r="AF3" s="83"/>
      <c r="AK3" s="83"/>
      <c r="AL3" s="83"/>
      <c r="AM3" s="83"/>
      <c r="AN3" s="83"/>
      <c r="AO3" s="83"/>
      <c r="AP3" s="83"/>
      <c r="AQ3" s="83"/>
      <c r="AR3" s="83"/>
      <c r="AV3" s="83"/>
      <c r="AW3" s="83"/>
      <c r="AX3" s="83"/>
      <c r="BH3" s="83"/>
      <c r="BI3" s="83"/>
      <c r="BJ3" s="83"/>
      <c r="BK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G3" s="83"/>
      <c r="CH3" s="83"/>
      <c r="CI3" s="83"/>
      <c r="CJ3" s="83"/>
      <c r="CK3" s="83"/>
      <c r="CL3" s="83"/>
      <c r="CM3" s="83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98"/>
      <c r="EA3" s="70"/>
      <c r="EB3" s="70"/>
      <c r="EC3" s="98"/>
      <c r="ED3" s="98"/>
      <c r="EE3" s="70"/>
      <c r="EF3" s="98"/>
      <c r="EG3" s="98"/>
      <c r="EH3" s="98"/>
      <c r="EI3" s="98"/>
      <c r="EJ3" s="98"/>
      <c r="EK3" s="98"/>
      <c r="EL3" s="98"/>
      <c r="EM3" s="98"/>
    </row>
    <row r="4" spans="1:143" s="82" customFormat="1" x14ac:dyDescent="0.25">
      <c r="A4" s="84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9"/>
      <c r="V4" s="99"/>
      <c r="W4" s="99"/>
      <c r="X4" s="97"/>
      <c r="Y4" s="97"/>
      <c r="Z4" s="97"/>
      <c r="AA4" s="97"/>
      <c r="AB4" s="97"/>
      <c r="AC4" s="97"/>
      <c r="AD4" s="99"/>
      <c r="AE4" s="99"/>
      <c r="AF4" s="99"/>
      <c r="AG4" s="97"/>
      <c r="AH4" s="97"/>
      <c r="AI4" s="97"/>
      <c r="AJ4" s="97"/>
      <c r="AK4" s="99"/>
      <c r="AL4" s="99"/>
      <c r="AM4" s="99"/>
      <c r="AN4" s="99"/>
      <c r="AO4" s="99"/>
      <c r="AP4" s="99"/>
      <c r="AQ4" s="99"/>
      <c r="AR4" s="99"/>
      <c r="AS4" s="97"/>
      <c r="AT4" s="97"/>
      <c r="AU4" s="97"/>
      <c r="AV4" s="99"/>
      <c r="AW4" s="99"/>
      <c r="AX4" s="99"/>
      <c r="AY4" s="97"/>
      <c r="AZ4" s="97"/>
      <c r="BA4" s="97"/>
      <c r="BB4" s="97"/>
      <c r="BC4" s="97"/>
      <c r="BD4" s="97"/>
      <c r="BE4" s="97"/>
      <c r="BF4" s="97"/>
      <c r="BG4" s="97"/>
      <c r="BH4" s="99"/>
      <c r="BI4" s="99"/>
      <c r="BJ4" s="99"/>
      <c r="BK4" s="99"/>
      <c r="BL4" s="97"/>
      <c r="BM4" s="97"/>
      <c r="BN4" s="97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7"/>
      <c r="CE4" s="97"/>
      <c r="CF4" s="97"/>
      <c r="CG4" s="99"/>
      <c r="CH4" s="99"/>
      <c r="CI4" s="99"/>
      <c r="CJ4" s="99"/>
      <c r="CK4" s="99"/>
      <c r="CL4" s="99"/>
      <c r="CM4" s="99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10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98"/>
      <c r="ED4" s="98"/>
      <c r="EE4" s="70"/>
      <c r="EF4" s="98"/>
      <c r="EG4" s="98"/>
      <c r="EH4" s="98"/>
      <c r="EI4" s="98"/>
      <c r="EJ4" s="98"/>
      <c r="EK4" s="98"/>
      <c r="EL4" s="98"/>
      <c r="EM4" s="98"/>
    </row>
    <row r="5" spans="1:143" s="74" customFormat="1" x14ac:dyDescent="0.25">
      <c r="A5" s="74" t="s">
        <v>63</v>
      </c>
      <c r="U5" s="193"/>
      <c r="V5" s="193"/>
      <c r="W5" s="193"/>
      <c r="AD5" s="193"/>
      <c r="AE5" s="193"/>
      <c r="AF5" s="193"/>
      <c r="AK5" s="193"/>
      <c r="AL5" s="193"/>
      <c r="AM5" s="193"/>
      <c r="AN5" s="193"/>
      <c r="AO5" s="193"/>
      <c r="AP5" s="193"/>
      <c r="AQ5" s="193"/>
      <c r="AR5" s="193"/>
      <c r="AS5" s="194"/>
      <c r="AT5" s="194"/>
      <c r="AV5" s="193"/>
      <c r="AW5" s="193"/>
      <c r="AX5" s="193"/>
      <c r="BH5" s="193"/>
      <c r="BI5" s="193"/>
      <c r="BJ5" s="193"/>
      <c r="BK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G5" s="193"/>
      <c r="CH5" s="193"/>
      <c r="CI5" s="193"/>
      <c r="CJ5" s="193"/>
      <c r="CK5" s="193"/>
      <c r="CL5" s="193"/>
      <c r="CM5" s="193"/>
      <c r="DZ5" s="77">
        <f>SUM(B5,E5,H5,K5,N5,Q5,U5,X5,AA5,AD5,AG5,AJ5,AM5,AP5,AS5,AV5,AY5,BB5,BE5,BH5,BL5,BO5,BR5,BU5,BX5,CA5,CD5,CG5,CK5,CN5,CQ5,CT5,CW5,CZ5,DD5,DG5,DJ5,DM5,DP5,DS5,DV5)</f>
        <v>0</v>
      </c>
      <c r="EA5" s="74">
        <f>SUM(C5,F5,I5,L5,O5,R5,V5,Y5,AB5,AE5,AH5,AK5,AN5,AQ5,AT5,AW5,AZ5,BC5,BF5,BI5,BM5,BP5,BS5,BV5,BY5,CB5,CE5,CH5,CL5,CO5,CR5,CU5,CX5,DA5,DE5,DH5,DK5,DN5,DQ5,DT5,DW5)</f>
        <v>0</v>
      </c>
      <c r="EB5" s="74">
        <f>SUM(D5,G5,J5,M5,P5,S5,W5,Z5,AC5,AF5,AI5,AL5,AO5,AR5,AU5,AX5,BA5,BD5,BG5,BJ5,BN5,BQ5,BT5,BW5,BZ5,CC5,CF5,CI5,CM5,CP5,CS5,CV5,CY5,DB5,DF5,DI5,DL5,DO5,DR5,DU5,DX5)</f>
        <v>0</v>
      </c>
      <c r="EC5" s="195"/>
      <c r="ED5" s="195"/>
      <c r="EE5" s="74">
        <f>SUM(K5,N5,Q5,U5,X5,AA5,AD5,AG5,AJ5,AM5,AP5,AS5,AV5,AY5,BB5,BE5,BH5,BL5,BO5,BR6,BR5,BU5,BX5,CA5,CD5,CG5)</f>
        <v>0</v>
      </c>
      <c r="EF5" s="195"/>
      <c r="EG5" s="195"/>
      <c r="EH5" s="195"/>
      <c r="EI5" s="195"/>
      <c r="EJ5" s="195"/>
      <c r="EK5" s="195"/>
      <c r="EL5" s="195"/>
      <c r="EM5" s="195"/>
    </row>
    <row r="6" spans="1:143" s="196" customFormat="1" x14ac:dyDescent="0.25">
      <c r="A6" s="196" t="s">
        <v>64</v>
      </c>
      <c r="U6" s="197"/>
      <c r="V6" s="197"/>
      <c r="W6" s="197"/>
      <c r="AD6" s="197"/>
      <c r="AE6" s="197"/>
      <c r="AF6" s="197"/>
      <c r="AJ6" s="198"/>
      <c r="AK6" s="197"/>
      <c r="AL6" s="197"/>
      <c r="AM6" s="197"/>
      <c r="AN6" s="197"/>
      <c r="AO6" s="197"/>
      <c r="AP6" s="197"/>
      <c r="AQ6" s="197"/>
      <c r="AR6" s="197"/>
      <c r="AV6" s="197"/>
      <c r="AW6" s="197"/>
      <c r="AX6" s="197"/>
      <c r="BH6" s="197"/>
      <c r="BI6" s="197"/>
      <c r="BJ6" s="197"/>
      <c r="BK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G6" s="197"/>
      <c r="CH6" s="197"/>
      <c r="CI6" s="197"/>
      <c r="CJ6" s="197"/>
      <c r="CK6" s="197"/>
      <c r="CL6" s="197"/>
      <c r="CM6" s="197"/>
      <c r="DZ6" s="77">
        <f t="shared" ref="DZ6:DZ69" si="0">SUM(B6,E6,H6,K6,N6,Q6,U6,X6,AA6,AD6,AG6,AJ6,AM6,AP6,AS6,AV6,AY6,BB6,BE6,BH6,BL6,BO6,BR6,BU6,BX6,CA6,CD6,CG6,CK6,CN6,CQ6,CT6,CW6,CZ6,DD6,DG6,DJ6,DM6,DP6,DS6,DV6)</f>
        <v>0</v>
      </c>
      <c r="EA6" s="74">
        <f t="shared" ref="EA6:EA69" si="1">SUM(C6,F6,I6,L6,O6,R6,V6,Y6,AB6,AE6,AH6,AK6,AN6,AQ6,AT6,AW6,AZ6,BC6,BF6,BI6,BM6,BP6,BS6,BV6,BY6,CB6,CE6,CH6,CL6,CO6,CR6,CU6,CX6,DA6,DE6,DH6,DK6,DN6,DQ6,DT6,DW6)</f>
        <v>0</v>
      </c>
      <c r="EB6" s="74">
        <f t="shared" ref="EB6:EB69" si="2">SUM(D6,G6,J6,M6,P6,S6,W6,Z6,AC6,AF6,AI6,AL6,AO6,AR6,AU6,AX6,BA6,BD6,BG6,BJ6,BN6,BQ6,BT6,BW6,BZ6,CC6,CF6,CI6,CM6,CP6,CS6,CV6,CY6,DB6,DF6,DI6,DL6,DO6,DR6,DU6,DX6)</f>
        <v>0</v>
      </c>
      <c r="EC6" s="200"/>
      <c r="ED6" s="200"/>
      <c r="EE6" s="196">
        <f t="shared" ref="EE6:EE69" si="3">SUM(K6,N6,Q6,U6,X6,AA6,AD6,AG6,AJ6,AM6,AP6,AS6,AV6,AY6,BB6,BE6,BH6,BL6,BO6,BR7,BR6,BU6,BX6,CA6,CD6,CG6)</f>
        <v>0</v>
      </c>
      <c r="EF6" s="200"/>
      <c r="EG6" s="200"/>
      <c r="EH6" s="200"/>
      <c r="EI6" s="200"/>
      <c r="EJ6" s="200"/>
      <c r="EK6" s="200"/>
      <c r="EL6" s="200"/>
      <c r="EM6" s="200"/>
    </row>
    <row r="7" spans="1:143" s="196" customFormat="1" ht="13.5" customHeight="1" x14ac:dyDescent="0.25">
      <c r="A7" s="196" t="s">
        <v>65</v>
      </c>
      <c r="U7" s="197"/>
      <c r="V7" s="197"/>
      <c r="W7" s="197"/>
      <c r="AD7" s="197"/>
      <c r="AE7" s="197"/>
      <c r="AF7" s="197"/>
      <c r="AK7" s="197"/>
      <c r="AL7" s="197"/>
      <c r="AM7" s="197"/>
      <c r="AN7" s="197"/>
      <c r="AO7" s="197"/>
      <c r="AP7" s="197"/>
      <c r="AQ7" s="197"/>
      <c r="AR7" s="197"/>
      <c r="AV7" s="197"/>
      <c r="AW7" s="197"/>
      <c r="AX7" s="197"/>
      <c r="BH7" s="197"/>
      <c r="BI7" s="197"/>
      <c r="BJ7" s="197"/>
      <c r="BK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G7" s="197"/>
      <c r="CH7" s="197"/>
      <c r="CI7" s="197"/>
      <c r="CJ7" s="197"/>
      <c r="CK7" s="197"/>
      <c r="CL7" s="197"/>
      <c r="CM7" s="197"/>
      <c r="DZ7" s="77">
        <f t="shared" si="0"/>
        <v>0</v>
      </c>
      <c r="EA7" s="74">
        <f t="shared" si="1"/>
        <v>0</v>
      </c>
      <c r="EB7" s="74">
        <f t="shared" si="2"/>
        <v>0</v>
      </c>
      <c r="EC7" s="200"/>
      <c r="ED7" s="200"/>
      <c r="EE7" s="196">
        <f t="shared" si="3"/>
        <v>0</v>
      </c>
      <c r="EF7" s="200"/>
      <c r="EG7" s="200"/>
      <c r="EH7" s="200"/>
      <c r="EI7" s="200"/>
      <c r="EJ7" s="200"/>
      <c r="EK7" s="200"/>
      <c r="EL7" s="200"/>
      <c r="EM7" s="200"/>
    </row>
    <row r="8" spans="1:143" s="17" customFormat="1" x14ac:dyDescent="0.25">
      <c r="A8" s="17" t="s">
        <v>66</v>
      </c>
      <c r="U8" s="101"/>
      <c r="V8" s="101"/>
      <c r="W8" s="101"/>
      <c r="AD8" s="101"/>
      <c r="AE8" s="101"/>
      <c r="AF8" s="101"/>
      <c r="AK8" s="101"/>
      <c r="AL8" s="101"/>
      <c r="AM8" s="101"/>
      <c r="AN8" s="101"/>
      <c r="AO8" s="101"/>
      <c r="AP8" s="101"/>
      <c r="AQ8" s="101"/>
      <c r="AR8" s="101"/>
      <c r="AV8" s="101"/>
      <c r="AW8" s="101"/>
      <c r="AX8" s="101"/>
      <c r="BH8" s="101"/>
      <c r="BI8" s="101"/>
      <c r="BJ8" s="101"/>
      <c r="BK8" s="101"/>
      <c r="BO8" s="101">
        <v>1</v>
      </c>
      <c r="BP8" s="101">
        <v>0.22</v>
      </c>
      <c r="BQ8" s="101">
        <v>4</v>
      </c>
      <c r="BR8" s="101">
        <v>0</v>
      </c>
      <c r="BS8" s="101">
        <v>0.22</v>
      </c>
      <c r="BT8" s="101">
        <v>4</v>
      </c>
      <c r="BU8" s="101"/>
      <c r="BV8" s="101"/>
      <c r="BW8" s="101"/>
      <c r="BX8" s="101"/>
      <c r="BY8" s="101"/>
      <c r="BZ8" s="101"/>
      <c r="CA8" s="101"/>
      <c r="CB8" s="101"/>
      <c r="CC8" s="101"/>
      <c r="CG8" s="101"/>
      <c r="CH8" s="101"/>
      <c r="CI8" s="101"/>
      <c r="CJ8" s="101"/>
      <c r="CK8" s="101"/>
      <c r="CL8" s="101"/>
      <c r="CM8" s="101"/>
      <c r="DZ8" s="77">
        <f t="shared" si="0"/>
        <v>1</v>
      </c>
      <c r="EA8" s="74">
        <f t="shared" si="1"/>
        <v>0.44</v>
      </c>
      <c r="EB8" s="74">
        <f t="shared" si="2"/>
        <v>8</v>
      </c>
      <c r="EC8" s="102"/>
      <c r="ED8" s="102"/>
      <c r="EE8" s="17">
        <f t="shared" si="3"/>
        <v>1</v>
      </c>
      <c r="EF8" s="102"/>
      <c r="EG8" s="102"/>
      <c r="EH8" s="102"/>
      <c r="EI8" s="102"/>
      <c r="EJ8" s="102"/>
      <c r="EK8" s="102"/>
      <c r="EL8" s="102"/>
      <c r="EM8" s="102"/>
    </row>
    <row r="9" spans="1:143" s="17" customFormat="1" x14ac:dyDescent="0.25">
      <c r="A9" s="17" t="s">
        <v>67</v>
      </c>
      <c r="U9" s="101"/>
      <c r="V9" s="101"/>
      <c r="W9" s="101"/>
      <c r="AD9" s="101"/>
      <c r="AE9" s="101"/>
      <c r="AF9" s="101"/>
      <c r="AK9" s="101"/>
      <c r="AL9" s="101"/>
      <c r="AM9" s="101"/>
      <c r="AN9" s="101"/>
      <c r="AO9" s="101"/>
      <c r="AP9" s="101"/>
      <c r="AQ9" s="101"/>
      <c r="AR9" s="101"/>
      <c r="AV9" s="101"/>
      <c r="AW9" s="101"/>
      <c r="AX9" s="101"/>
      <c r="BH9" s="101"/>
      <c r="BI9" s="101"/>
      <c r="BJ9" s="101"/>
      <c r="BK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G9" s="101"/>
      <c r="CH9" s="101"/>
      <c r="CI9" s="101"/>
      <c r="CJ9" s="101"/>
      <c r="CK9" s="101">
        <v>0</v>
      </c>
      <c r="CL9" s="101">
        <v>0.5</v>
      </c>
      <c r="CM9" s="101">
        <v>20</v>
      </c>
      <c r="DZ9" s="77">
        <f t="shared" si="0"/>
        <v>0</v>
      </c>
      <c r="EA9" s="74">
        <f t="shared" si="1"/>
        <v>0.5</v>
      </c>
      <c r="EB9" s="74">
        <f t="shared" si="2"/>
        <v>20</v>
      </c>
      <c r="EC9" s="102"/>
      <c r="ED9" s="102"/>
      <c r="EE9" s="17">
        <f t="shared" si="3"/>
        <v>1</v>
      </c>
      <c r="EF9" s="102"/>
      <c r="EG9" s="102"/>
      <c r="EH9" s="102"/>
      <c r="EI9" s="102"/>
      <c r="EJ9" s="102"/>
      <c r="EK9" s="102"/>
      <c r="EL9" s="102"/>
      <c r="EM9" s="102"/>
    </row>
    <row r="10" spans="1:143" s="17" customFormat="1" x14ac:dyDescent="0.25">
      <c r="A10" s="17" t="s">
        <v>162</v>
      </c>
      <c r="U10" s="101"/>
      <c r="V10" s="101"/>
      <c r="W10" s="101"/>
      <c r="AD10" s="101"/>
      <c r="AE10" s="101"/>
      <c r="AF10" s="101"/>
      <c r="AK10" s="101"/>
      <c r="AL10" s="101"/>
      <c r="AM10" s="101"/>
      <c r="AN10" s="101"/>
      <c r="AO10" s="101"/>
      <c r="AP10" s="101"/>
      <c r="AQ10" s="101"/>
      <c r="AR10" s="101"/>
      <c r="AV10" s="101">
        <v>1</v>
      </c>
      <c r="AW10" s="101">
        <v>1.5</v>
      </c>
      <c r="AX10" s="101">
        <v>27</v>
      </c>
      <c r="BH10" s="101"/>
      <c r="BI10" s="101"/>
      <c r="BJ10" s="101"/>
      <c r="BK10" s="101"/>
      <c r="BO10" s="101">
        <v>1</v>
      </c>
      <c r="BP10" s="101">
        <v>1.1000000000000001</v>
      </c>
      <c r="BQ10" s="101">
        <v>20</v>
      </c>
      <c r="BR10" s="101">
        <v>1</v>
      </c>
      <c r="BS10" s="101">
        <v>1.1000000000000001</v>
      </c>
      <c r="BT10" s="101">
        <v>20</v>
      </c>
      <c r="BU10" s="101"/>
      <c r="BV10" s="101"/>
      <c r="BW10" s="101"/>
      <c r="BX10" s="101"/>
      <c r="BY10" s="101"/>
      <c r="BZ10" s="101"/>
      <c r="CA10" s="101"/>
      <c r="CB10" s="101"/>
      <c r="CC10" s="101"/>
      <c r="CG10" s="101"/>
      <c r="CH10" s="101"/>
      <c r="CI10" s="101"/>
      <c r="CJ10" s="101"/>
      <c r="CK10" s="101"/>
      <c r="CL10" s="101"/>
      <c r="CM10" s="101"/>
      <c r="DD10" s="17">
        <v>2</v>
      </c>
      <c r="DE10" s="17">
        <v>2</v>
      </c>
      <c r="DF10" s="17">
        <v>72</v>
      </c>
      <c r="DZ10" s="77">
        <f t="shared" si="0"/>
        <v>5</v>
      </c>
      <c r="EA10" s="74">
        <f t="shared" si="1"/>
        <v>5.7</v>
      </c>
      <c r="EB10" s="74">
        <f t="shared" si="2"/>
        <v>139</v>
      </c>
      <c r="EC10" s="102"/>
      <c r="ED10" s="102"/>
      <c r="EE10" s="17">
        <f t="shared" si="3"/>
        <v>3</v>
      </c>
      <c r="EF10" s="102"/>
      <c r="EG10" s="102"/>
      <c r="EH10" s="102"/>
      <c r="EI10" s="102"/>
      <c r="EJ10" s="102"/>
      <c r="EK10" s="102"/>
      <c r="EL10" s="102"/>
      <c r="EM10" s="102"/>
    </row>
    <row r="11" spans="1:143" s="196" customFormat="1" x14ac:dyDescent="0.25">
      <c r="A11" s="196" t="s">
        <v>161</v>
      </c>
      <c r="U11" s="197"/>
      <c r="V11" s="197"/>
      <c r="W11" s="197"/>
      <c r="AD11" s="197"/>
      <c r="AE11" s="197"/>
      <c r="AF11" s="197"/>
      <c r="AK11" s="197"/>
      <c r="AL11" s="197"/>
      <c r="AM11" s="197"/>
      <c r="AN11" s="197"/>
      <c r="AO11" s="197"/>
      <c r="AP11" s="197"/>
      <c r="AQ11" s="197"/>
      <c r="AR11" s="197"/>
      <c r="AV11" s="197"/>
      <c r="AW11" s="197"/>
      <c r="AX11" s="197"/>
      <c r="BH11" s="197"/>
      <c r="BI11" s="197"/>
      <c r="BJ11" s="197"/>
      <c r="BK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G11" s="197"/>
      <c r="CH11" s="197"/>
      <c r="CI11" s="197"/>
      <c r="CJ11" s="197"/>
      <c r="CK11" s="197"/>
      <c r="CL11" s="197"/>
      <c r="CM11" s="197"/>
      <c r="DZ11" s="77">
        <f t="shared" si="0"/>
        <v>0</v>
      </c>
      <c r="EA11" s="74">
        <f t="shared" si="1"/>
        <v>0</v>
      </c>
      <c r="EB11" s="74">
        <f t="shared" si="2"/>
        <v>0</v>
      </c>
      <c r="EC11" s="200"/>
      <c r="ED11" s="200"/>
      <c r="EE11" s="196">
        <f t="shared" si="3"/>
        <v>0</v>
      </c>
      <c r="EF11" s="200"/>
      <c r="EG11" s="200"/>
      <c r="EH11" s="200"/>
      <c r="EI11" s="200"/>
      <c r="EJ11" s="200"/>
      <c r="EK11" s="200"/>
      <c r="EL11" s="200"/>
      <c r="EM11" s="200"/>
    </row>
    <row r="12" spans="1:143" s="196" customFormat="1" x14ac:dyDescent="0.25">
      <c r="A12" s="196" t="s">
        <v>77</v>
      </c>
      <c r="U12" s="197"/>
      <c r="V12" s="197"/>
      <c r="W12" s="197"/>
      <c r="AD12" s="197"/>
      <c r="AE12" s="197"/>
      <c r="AF12" s="197"/>
      <c r="AK12" s="197"/>
      <c r="AL12" s="197"/>
      <c r="AM12" s="197"/>
      <c r="AN12" s="197"/>
      <c r="AO12" s="197"/>
      <c r="AP12" s="197"/>
      <c r="AQ12" s="197"/>
      <c r="AR12" s="197"/>
      <c r="AV12" s="197"/>
      <c r="AW12" s="197"/>
      <c r="AX12" s="197"/>
      <c r="BH12" s="197"/>
      <c r="BI12" s="197"/>
      <c r="BJ12" s="197"/>
      <c r="BK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G12" s="197"/>
      <c r="CH12" s="197"/>
      <c r="CI12" s="197"/>
      <c r="CJ12" s="197"/>
      <c r="CK12" s="197"/>
      <c r="CL12" s="197"/>
      <c r="CM12" s="197"/>
      <c r="DZ12" s="77">
        <f t="shared" si="0"/>
        <v>0</v>
      </c>
      <c r="EA12" s="74">
        <f t="shared" si="1"/>
        <v>0</v>
      </c>
      <c r="EB12" s="74">
        <f t="shared" si="2"/>
        <v>0</v>
      </c>
      <c r="EC12" s="200"/>
      <c r="ED12" s="200"/>
      <c r="EE12" s="196">
        <f t="shared" si="3"/>
        <v>0</v>
      </c>
      <c r="EF12" s="200"/>
      <c r="EG12" s="200"/>
      <c r="EH12" s="200"/>
      <c r="EI12" s="200"/>
      <c r="EJ12" s="200"/>
      <c r="EK12" s="200"/>
      <c r="EL12" s="200"/>
      <c r="EM12" s="200"/>
    </row>
    <row r="13" spans="1:143" s="196" customFormat="1" x14ac:dyDescent="0.25">
      <c r="A13" s="196" t="s">
        <v>214</v>
      </c>
      <c r="U13" s="197"/>
      <c r="V13" s="197"/>
      <c r="W13" s="197"/>
      <c r="AD13" s="197"/>
      <c r="AE13" s="197"/>
      <c r="AF13" s="197"/>
      <c r="AK13" s="197"/>
      <c r="AL13" s="197"/>
      <c r="AM13" s="197"/>
      <c r="AN13" s="197"/>
      <c r="AO13" s="197"/>
      <c r="AP13" s="197"/>
      <c r="AQ13" s="197"/>
      <c r="AR13" s="197"/>
      <c r="AV13" s="197"/>
      <c r="AW13" s="197"/>
      <c r="AX13" s="197"/>
      <c r="BH13" s="197"/>
      <c r="BI13" s="197"/>
      <c r="BJ13" s="197"/>
      <c r="BK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G13" s="197"/>
      <c r="CH13" s="197"/>
      <c r="CI13" s="197"/>
      <c r="CJ13" s="197"/>
      <c r="CK13" s="197"/>
      <c r="CL13" s="197"/>
      <c r="CM13" s="197"/>
      <c r="DZ13" s="77">
        <f t="shared" si="0"/>
        <v>0</v>
      </c>
      <c r="EA13" s="74">
        <f t="shared" si="1"/>
        <v>0</v>
      </c>
      <c r="EB13" s="74">
        <f t="shared" si="2"/>
        <v>0</v>
      </c>
      <c r="EC13" s="200"/>
      <c r="ED13" s="200"/>
      <c r="EE13" s="196">
        <f t="shared" si="3"/>
        <v>1</v>
      </c>
      <c r="EF13" s="200"/>
      <c r="EG13" s="200"/>
      <c r="EH13" s="200"/>
      <c r="EI13" s="200"/>
      <c r="EJ13" s="200"/>
      <c r="EK13" s="200"/>
      <c r="EL13" s="200"/>
      <c r="EM13" s="200"/>
    </row>
    <row r="14" spans="1:143" s="17" customFormat="1" x14ac:dyDescent="0.25">
      <c r="A14" s="17" t="s">
        <v>78</v>
      </c>
      <c r="U14" s="101"/>
      <c r="V14" s="101"/>
      <c r="W14" s="101"/>
      <c r="AD14" s="101"/>
      <c r="AE14" s="101"/>
      <c r="AF14" s="101"/>
      <c r="AK14" s="101"/>
      <c r="AL14" s="101"/>
      <c r="AM14" s="101"/>
      <c r="AN14" s="101"/>
      <c r="AO14" s="101"/>
      <c r="AP14" s="101"/>
      <c r="AQ14" s="101"/>
      <c r="AR14" s="101"/>
      <c r="AV14" s="101"/>
      <c r="AW14" s="101"/>
      <c r="AX14" s="101"/>
      <c r="BH14" s="101"/>
      <c r="BI14" s="101"/>
      <c r="BJ14" s="101"/>
      <c r="BK14" s="101"/>
      <c r="BL14" s="17">
        <v>1</v>
      </c>
      <c r="BM14" s="17">
        <v>1</v>
      </c>
      <c r="BN14" s="17">
        <v>18</v>
      </c>
      <c r="BO14" s="101">
        <v>1</v>
      </c>
      <c r="BP14" s="101">
        <v>0.5</v>
      </c>
      <c r="BQ14" s="101">
        <v>9</v>
      </c>
      <c r="BR14" s="101">
        <v>1</v>
      </c>
      <c r="BS14" s="101">
        <v>0.5</v>
      </c>
      <c r="BT14" s="101">
        <v>9</v>
      </c>
      <c r="BU14" s="101"/>
      <c r="BV14" s="101"/>
      <c r="BW14" s="101"/>
      <c r="BX14" s="101"/>
      <c r="BY14" s="101"/>
      <c r="BZ14" s="101"/>
      <c r="CA14" s="101"/>
      <c r="CB14" s="101"/>
      <c r="CC14" s="101"/>
      <c r="CD14" s="17">
        <v>1</v>
      </c>
      <c r="CE14" s="17">
        <v>0.5</v>
      </c>
      <c r="CF14" s="17">
        <v>9</v>
      </c>
      <c r="CG14" s="101"/>
      <c r="CH14" s="101"/>
      <c r="CI14" s="101"/>
      <c r="CJ14" s="101"/>
      <c r="CK14" s="101"/>
      <c r="CL14" s="101"/>
      <c r="CM14" s="101"/>
      <c r="CZ14" s="17">
        <v>1</v>
      </c>
      <c r="DA14" s="17">
        <v>1</v>
      </c>
      <c r="DB14" s="17">
        <v>18</v>
      </c>
      <c r="DD14" s="17">
        <v>1</v>
      </c>
      <c r="DE14" s="17">
        <v>1</v>
      </c>
      <c r="DF14" s="17">
        <v>36</v>
      </c>
      <c r="DZ14" s="77">
        <f t="shared" si="0"/>
        <v>6</v>
      </c>
      <c r="EA14" s="74">
        <f t="shared" si="1"/>
        <v>4.5</v>
      </c>
      <c r="EB14" s="74">
        <f t="shared" si="2"/>
        <v>99</v>
      </c>
      <c r="EC14" s="102"/>
      <c r="ED14" s="102"/>
      <c r="EE14" s="17">
        <f t="shared" si="3"/>
        <v>5</v>
      </c>
      <c r="EF14" s="102"/>
      <c r="EG14" s="102"/>
      <c r="EH14" s="102"/>
      <c r="EI14" s="102"/>
      <c r="EJ14" s="102"/>
      <c r="EK14" s="102"/>
      <c r="EL14" s="102"/>
      <c r="EM14" s="102"/>
    </row>
    <row r="15" spans="1:143" s="201" customFormat="1" x14ac:dyDescent="0.25">
      <c r="A15" s="201" t="s">
        <v>68</v>
      </c>
      <c r="K15" s="201">
        <v>1</v>
      </c>
      <c r="L15" s="201">
        <v>1</v>
      </c>
      <c r="M15" s="201">
        <v>18</v>
      </c>
      <c r="U15" s="202"/>
      <c r="V15" s="202"/>
      <c r="W15" s="202"/>
      <c r="AD15" s="202"/>
      <c r="AE15" s="202"/>
      <c r="AF15" s="202"/>
      <c r="AK15" s="202"/>
      <c r="AL15" s="202"/>
      <c r="AM15" s="202"/>
      <c r="AN15" s="202"/>
      <c r="AO15" s="202"/>
      <c r="AP15" s="202"/>
      <c r="AQ15" s="202"/>
      <c r="AR15" s="202"/>
      <c r="AV15" s="202"/>
      <c r="AW15" s="202"/>
      <c r="AX15" s="202"/>
      <c r="BH15" s="202"/>
      <c r="BI15" s="202"/>
      <c r="BJ15" s="202"/>
      <c r="BK15" s="202"/>
      <c r="BO15" s="202"/>
      <c r="BP15" s="202"/>
      <c r="BQ15" s="202"/>
      <c r="BR15" s="202">
        <v>1</v>
      </c>
      <c r="BS15" s="202">
        <v>1</v>
      </c>
      <c r="BT15" s="202">
        <v>18</v>
      </c>
      <c r="BU15" s="202"/>
      <c r="BV15" s="202"/>
      <c r="BW15" s="202"/>
      <c r="BX15" s="202"/>
      <c r="BY15" s="202"/>
      <c r="BZ15" s="202"/>
      <c r="CA15" s="202"/>
      <c r="CB15" s="202"/>
      <c r="CC15" s="202"/>
      <c r="CG15" s="202"/>
      <c r="CH15" s="202"/>
      <c r="CI15" s="202"/>
      <c r="CJ15" s="202"/>
      <c r="CK15" s="202">
        <v>1</v>
      </c>
      <c r="CL15" s="202">
        <v>1</v>
      </c>
      <c r="CM15" s="202">
        <v>20</v>
      </c>
      <c r="CN15" s="201">
        <v>2</v>
      </c>
      <c r="CO15" s="201">
        <v>2</v>
      </c>
      <c r="CP15" s="201">
        <v>40</v>
      </c>
      <c r="CW15" s="201">
        <v>1</v>
      </c>
      <c r="CX15" s="201">
        <v>1</v>
      </c>
      <c r="CY15" s="201">
        <v>36</v>
      </c>
      <c r="DD15" s="201">
        <v>1</v>
      </c>
      <c r="DE15" s="201">
        <v>1</v>
      </c>
      <c r="DF15" s="201">
        <v>36</v>
      </c>
      <c r="DG15" s="201">
        <v>1</v>
      </c>
      <c r="DH15" s="201">
        <v>1</v>
      </c>
      <c r="DI15" s="201">
        <v>25</v>
      </c>
      <c r="DJ15" s="201">
        <v>1</v>
      </c>
      <c r="DK15" s="201">
        <v>1</v>
      </c>
      <c r="DL15" s="201">
        <v>36</v>
      </c>
      <c r="DZ15" s="77">
        <f t="shared" si="0"/>
        <v>9</v>
      </c>
      <c r="EA15" s="74">
        <f t="shared" si="1"/>
        <v>9</v>
      </c>
      <c r="EB15" s="74">
        <f t="shared" si="2"/>
        <v>229</v>
      </c>
      <c r="EC15" s="204"/>
      <c r="ED15" s="204"/>
      <c r="EE15" s="201">
        <f t="shared" si="3"/>
        <v>2</v>
      </c>
      <c r="EF15" s="204"/>
      <c r="EG15" s="204"/>
      <c r="EH15" s="204"/>
      <c r="EI15" s="204"/>
      <c r="EJ15" s="204"/>
      <c r="EK15" s="204"/>
      <c r="EL15" s="204"/>
      <c r="EM15" s="204"/>
    </row>
    <row r="16" spans="1:143" s="17" customFormat="1" x14ac:dyDescent="0.25">
      <c r="A16" s="17" t="s">
        <v>69</v>
      </c>
      <c r="U16" s="101"/>
      <c r="V16" s="101"/>
      <c r="W16" s="101"/>
      <c r="AD16" s="101"/>
      <c r="AE16" s="101"/>
      <c r="AF16" s="101"/>
      <c r="AK16" s="101"/>
      <c r="AL16" s="101"/>
      <c r="AM16" s="101"/>
      <c r="AN16" s="101"/>
      <c r="AO16" s="101"/>
      <c r="AP16" s="101"/>
      <c r="AQ16" s="101"/>
      <c r="AR16" s="101"/>
      <c r="AV16" s="101">
        <v>1</v>
      </c>
      <c r="AW16" s="101">
        <v>1.17</v>
      </c>
      <c r="AX16" s="101">
        <v>21</v>
      </c>
      <c r="BH16" s="101"/>
      <c r="BI16" s="101"/>
      <c r="BJ16" s="101"/>
      <c r="BK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G16" s="101"/>
      <c r="CH16" s="101"/>
      <c r="CI16" s="101"/>
      <c r="CJ16" s="101"/>
      <c r="CK16" s="101"/>
      <c r="CL16" s="101"/>
      <c r="CM16" s="101"/>
      <c r="DZ16" s="77">
        <f t="shared" si="0"/>
        <v>1</v>
      </c>
      <c r="EA16" s="74">
        <f t="shared" si="1"/>
        <v>1.17</v>
      </c>
      <c r="EB16" s="74">
        <f t="shared" si="2"/>
        <v>21</v>
      </c>
      <c r="EC16" s="102"/>
      <c r="ED16" s="102"/>
      <c r="EE16" s="17">
        <f t="shared" si="3"/>
        <v>1</v>
      </c>
      <c r="EF16" s="102"/>
      <c r="EG16" s="102"/>
      <c r="EH16" s="102"/>
      <c r="EI16" s="102"/>
      <c r="EJ16" s="102"/>
      <c r="EK16" s="102"/>
      <c r="EL16" s="102"/>
      <c r="EM16" s="102"/>
    </row>
    <row r="17" spans="1:143" s="74" customFormat="1" x14ac:dyDescent="0.25">
      <c r="A17" s="74" t="s">
        <v>70</v>
      </c>
      <c r="U17" s="193"/>
      <c r="V17" s="193"/>
      <c r="W17" s="193"/>
      <c r="AD17" s="193"/>
      <c r="AE17" s="193"/>
      <c r="AF17" s="193"/>
      <c r="AK17" s="193"/>
      <c r="AL17" s="193"/>
      <c r="AM17" s="193"/>
      <c r="AN17" s="193"/>
      <c r="AO17" s="193"/>
      <c r="AP17" s="193"/>
      <c r="AQ17" s="193"/>
      <c r="AR17" s="193"/>
      <c r="AV17" s="193"/>
      <c r="AW17" s="193"/>
      <c r="AX17" s="193"/>
      <c r="BH17" s="193"/>
      <c r="BI17" s="193"/>
      <c r="BJ17" s="193"/>
      <c r="BK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G17" s="193"/>
      <c r="CH17" s="193"/>
      <c r="CI17" s="193"/>
      <c r="CJ17" s="193"/>
      <c r="CK17" s="193"/>
      <c r="CL17" s="193"/>
      <c r="CM17" s="193"/>
      <c r="DZ17" s="77">
        <f t="shared" si="0"/>
        <v>0</v>
      </c>
      <c r="EA17" s="74">
        <f t="shared" si="1"/>
        <v>0</v>
      </c>
      <c r="EB17" s="74">
        <f t="shared" si="2"/>
        <v>0</v>
      </c>
      <c r="EC17" s="195"/>
      <c r="ED17" s="195"/>
      <c r="EE17" s="74">
        <f t="shared" si="3"/>
        <v>0</v>
      </c>
      <c r="EF17" s="195"/>
      <c r="EG17" s="195"/>
      <c r="EH17" s="195"/>
      <c r="EI17" s="195"/>
      <c r="EJ17" s="195"/>
      <c r="EK17" s="195"/>
      <c r="EL17" s="195"/>
      <c r="EM17" s="195"/>
    </row>
    <row r="18" spans="1:143" s="17" customFormat="1" x14ac:dyDescent="0.25">
      <c r="A18" s="17" t="s">
        <v>71</v>
      </c>
      <c r="U18" s="101"/>
      <c r="V18" s="101"/>
      <c r="W18" s="101"/>
      <c r="AD18" s="101"/>
      <c r="AE18" s="101"/>
      <c r="AF18" s="101"/>
      <c r="AG18" s="17">
        <v>1</v>
      </c>
      <c r="AH18" s="17">
        <v>1</v>
      </c>
      <c r="AI18" s="17">
        <v>18</v>
      </c>
      <c r="AJ18" s="17">
        <v>1</v>
      </c>
      <c r="AK18" s="101">
        <v>1</v>
      </c>
      <c r="AL18" s="101">
        <v>18</v>
      </c>
      <c r="AM18" s="101"/>
      <c r="AN18" s="101"/>
      <c r="AO18" s="101"/>
      <c r="AP18" s="101"/>
      <c r="AQ18" s="101"/>
      <c r="AR18" s="101"/>
      <c r="AS18" s="17">
        <v>1</v>
      </c>
      <c r="AT18" s="17">
        <v>1</v>
      </c>
      <c r="AU18" s="17">
        <v>18</v>
      </c>
      <c r="AV18" s="101"/>
      <c r="AW18" s="101"/>
      <c r="AX18" s="101"/>
      <c r="BH18" s="101"/>
      <c r="BI18" s="101"/>
      <c r="BJ18" s="101"/>
      <c r="BK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G18" s="101"/>
      <c r="CH18" s="101"/>
      <c r="CI18" s="101"/>
      <c r="CJ18" s="101"/>
      <c r="CK18" s="101"/>
      <c r="CL18" s="101"/>
      <c r="CM18" s="101"/>
      <c r="DZ18" s="77">
        <f t="shared" si="0"/>
        <v>3</v>
      </c>
      <c r="EA18" s="74">
        <f t="shared" si="1"/>
        <v>3</v>
      </c>
      <c r="EB18" s="74">
        <f t="shared" si="2"/>
        <v>54</v>
      </c>
      <c r="EC18" s="102"/>
      <c r="ED18" s="102"/>
      <c r="EE18" s="17">
        <f>SUM(K18,N18,Q18,U18,X18,AA18,AD18,AG18,AJ18,AM18,AP18,AS18,AV18,AY18,BB18,BE18,BH18,BL18,BO18,BR21,BR18,BU18,BX18,CA18,CD18,CG18)</f>
        <v>3</v>
      </c>
      <c r="EF18" s="102"/>
      <c r="EG18" s="102"/>
      <c r="EH18" s="102"/>
      <c r="EI18" s="102"/>
      <c r="EJ18" s="102"/>
      <c r="EK18" s="102"/>
      <c r="EL18" s="102"/>
      <c r="EM18" s="102"/>
    </row>
    <row r="19" spans="1:143" s="17" customFormat="1" ht="16.5" customHeight="1" x14ac:dyDescent="0.25">
      <c r="A19" s="17" t="s">
        <v>72</v>
      </c>
      <c r="DZ19" s="77">
        <f t="shared" si="0"/>
        <v>0</v>
      </c>
      <c r="EA19" s="74">
        <f t="shared" si="1"/>
        <v>0</v>
      </c>
      <c r="EB19" s="74">
        <f t="shared" si="2"/>
        <v>0</v>
      </c>
      <c r="EC19" s="102"/>
      <c r="ED19" s="102"/>
      <c r="EE19" s="17">
        <f>SUM(K21,N21,Q21,U21,X21,AA21,AD21,AG21,AJ21,AM21,AP21,AS21,AV21,AY21,BB21,BE21,BH21,BL21,BO21,BR20,BR21,BU21,BX21,CA21,CD21,CG21)</f>
        <v>5</v>
      </c>
      <c r="EF19" s="102"/>
      <c r="EG19" s="102"/>
      <c r="EH19" s="102"/>
      <c r="EI19" s="102"/>
      <c r="EJ19" s="102"/>
      <c r="EK19" s="102"/>
      <c r="EL19" s="102"/>
      <c r="EM19" s="102"/>
    </row>
    <row r="20" spans="1:143" s="196" customFormat="1" x14ac:dyDescent="0.25">
      <c r="A20" s="196" t="s">
        <v>73</v>
      </c>
      <c r="U20" s="197"/>
      <c r="V20" s="197"/>
      <c r="W20" s="197"/>
      <c r="AD20" s="197"/>
      <c r="AE20" s="197"/>
      <c r="AF20" s="197"/>
      <c r="AK20" s="197"/>
      <c r="AL20" s="197"/>
      <c r="AM20" s="197"/>
      <c r="AN20" s="197"/>
      <c r="AO20" s="197"/>
      <c r="AP20" s="197"/>
      <c r="AQ20" s="197"/>
      <c r="AR20" s="197"/>
      <c r="AV20" s="197"/>
      <c r="AW20" s="197"/>
      <c r="AX20" s="197"/>
      <c r="BH20" s="197"/>
      <c r="BI20" s="197"/>
      <c r="BJ20" s="197"/>
      <c r="BK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G20" s="197"/>
      <c r="CH20" s="197"/>
      <c r="CI20" s="197"/>
      <c r="CJ20" s="197"/>
      <c r="CK20" s="197"/>
      <c r="CL20" s="197"/>
      <c r="CM20" s="197"/>
      <c r="DZ20" s="77">
        <f t="shared" si="0"/>
        <v>0</v>
      </c>
      <c r="EA20" s="74">
        <f t="shared" si="1"/>
        <v>0</v>
      </c>
      <c r="EB20" s="74">
        <f t="shared" si="2"/>
        <v>0</v>
      </c>
      <c r="EC20" s="200"/>
      <c r="ED20" s="200"/>
      <c r="EE20" s="196">
        <f t="shared" ref="EE20:EE21" si="4">SUM(K22,N22,Q22,U22,X22,AA22,AD22,AG22,AJ22,AM22,AP22,AS22,AV22,AY22,BB22,BE22,BH22,BL22,BO22,BR21,BR22,BU22,BX22,CA22,CD22,CG22)</f>
        <v>0</v>
      </c>
      <c r="EF20" s="200"/>
      <c r="EG20" s="200"/>
      <c r="EH20" s="200"/>
      <c r="EI20" s="200"/>
      <c r="EJ20" s="200"/>
      <c r="EK20" s="200"/>
      <c r="EL20" s="200"/>
      <c r="EM20" s="200"/>
    </row>
    <row r="21" spans="1:143" s="17" customFormat="1" x14ac:dyDescent="0.25">
      <c r="A21" s="17" t="s">
        <v>74</v>
      </c>
      <c r="K21" s="17">
        <v>1</v>
      </c>
      <c r="L21" s="17">
        <v>1.1000000000000001</v>
      </c>
      <c r="M21" s="17">
        <v>20</v>
      </c>
      <c r="N21" s="17">
        <v>1</v>
      </c>
      <c r="O21" s="17">
        <v>1</v>
      </c>
      <c r="P21" s="17">
        <v>18</v>
      </c>
      <c r="U21" s="101"/>
      <c r="V21" s="101"/>
      <c r="W21" s="101"/>
      <c r="AD21" s="101"/>
      <c r="AE21" s="101"/>
      <c r="AF21" s="101"/>
      <c r="AJ21" s="19"/>
      <c r="AK21" s="101"/>
      <c r="AL21" s="101"/>
      <c r="AM21" s="101"/>
      <c r="AN21" s="101"/>
      <c r="AO21" s="101"/>
      <c r="AP21" s="101"/>
      <c r="AQ21" s="101"/>
      <c r="AR21" s="101"/>
      <c r="AS21" s="17">
        <v>1</v>
      </c>
      <c r="AT21" s="17">
        <v>1</v>
      </c>
      <c r="AU21" s="17">
        <v>18</v>
      </c>
      <c r="AV21" s="101">
        <v>1</v>
      </c>
      <c r="AW21" s="101">
        <v>1</v>
      </c>
      <c r="AX21" s="101">
        <v>18</v>
      </c>
      <c r="BH21" s="101"/>
      <c r="BI21" s="101"/>
      <c r="BJ21" s="101"/>
      <c r="BK21" s="101"/>
      <c r="BO21" s="101">
        <v>1</v>
      </c>
      <c r="BP21" s="101">
        <v>1.1000000000000001</v>
      </c>
      <c r="BQ21" s="101">
        <v>20</v>
      </c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G21" s="101"/>
      <c r="CH21" s="101"/>
      <c r="CI21" s="101"/>
      <c r="CJ21" s="101"/>
      <c r="CK21" s="101"/>
      <c r="CL21" s="101"/>
      <c r="CM21" s="101"/>
      <c r="CQ21" s="17">
        <v>1</v>
      </c>
      <c r="CR21" s="17">
        <v>0.65</v>
      </c>
      <c r="CS21" s="17">
        <v>13</v>
      </c>
      <c r="DZ21" s="77">
        <f t="shared" si="0"/>
        <v>6</v>
      </c>
      <c r="EA21" s="74">
        <f t="shared" si="1"/>
        <v>5.85</v>
      </c>
      <c r="EB21" s="74">
        <f t="shared" si="2"/>
        <v>107</v>
      </c>
      <c r="EC21" s="102"/>
      <c r="ED21" s="102"/>
      <c r="EE21" s="17">
        <f t="shared" si="4"/>
        <v>2</v>
      </c>
      <c r="EF21" s="102"/>
      <c r="EG21" s="102"/>
      <c r="EH21" s="102"/>
      <c r="EI21" s="102"/>
      <c r="EJ21" s="102"/>
      <c r="EK21" s="102"/>
      <c r="EL21" s="102"/>
      <c r="EM21" s="102"/>
    </row>
    <row r="22" spans="1:143" s="17" customFormat="1" ht="16.5" customHeight="1" x14ac:dyDescent="0.25">
      <c r="A22" s="17" t="s">
        <v>76</v>
      </c>
      <c r="U22" s="101"/>
      <c r="V22" s="101"/>
      <c r="W22" s="101"/>
      <c r="AD22" s="101"/>
      <c r="AE22" s="101"/>
      <c r="AF22" s="101"/>
      <c r="AK22" s="101"/>
      <c r="AL22" s="101"/>
      <c r="AM22" s="101"/>
      <c r="AN22" s="101"/>
      <c r="AO22" s="101"/>
      <c r="AP22" s="101"/>
      <c r="AQ22" s="101"/>
      <c r="AR22" s="101"/>
      <c r="AV22" s="101"/>
      <c r="AW22" s="101"/>
      <c r="AX22" s="101"/>
      <c r="BH22" s="101"/>
      <c r="BI22" s="101"/>
      <c r="BJ22" s="101"/>
      <c r="BK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G22" s="101"/>
      <c r="CH22" s="101"/>
      <c r="CI22" s="101"/>
      <c r="CJ22" s="101"/>
      <c r="CK22" s="101"/>
      <c r="CL22" s="101"/>
      <c r="CM22" s="101"/>
      <c r="CW22" s="17">
        <v>1</v>
      </c>
      <c r="CX22" s="17">
        <v>1</v>
      </c>
      <c r="CY22" s="17">
        <v>36</v>
      </c>
      <c r="DM22" s="17">
        <v>1</v>
      </c>
      <c r="DN22" s="17">
        <v>1</v>
      </c>
      <c r="DO22" s="17">
        <v>36</v>
      </c>
      <c r="DZ22" s="77">
        <f t="shared" si="0"/>
        <v>2</v>
      </c>
      <c r="EA22" s="74">
        <f t="shared" si="1"/>
        <v>2</v>
      </c>
      <c r="EB22" s="74">
        <f t="shared" si="2"/>
        <v>72</v>
      </c>
      <c r="EC22" s="102"/>
      <c r="ED22" s="102"/>
      <c r="EE22" s="17">
        <f t="shared" si="3"/>
        <v>1</v>
      </c>
      <c r="EF22" s="102"/>
      <c r="EG22" s="102"/>
      <c r="EH22" s="102"/>
      <c r="EI22" s="102"/>
      <c r="EJ22" s="102"/>
      <c r="EK22" s="102"/>
      <c r="EL22" s="102"/>
      <c r="EM22" s="102"/>
    </row>
    <row r="23" spans="1:143" s="17" customFormat="1" x14ac:dyDescent="0.25">
      <c r="A23" s="17" t="s">
        <v>75</v>
      </c>
      <c r="K23" s="17">
        <v>1</v>
      </c>
      <c r="L23" s="17">
        <v>1</v>
      </c>
      <c r="M23" s="17">
        <v>18</v>
      </c>
      <c r="U23" s="101"/>
      <c r="V23" s="101"/>
      <c r="W23" s="101"/>
      <c r="AD23" s="101"/>
      <c r="AE23" s="101"/>
      <c r="AF23" s="101"/>
      <c r="AK23" s="101"/>
      <c r="AL23" s="101"/>
      <c r="AM23" s="101"/>
      <c r="AN23" s="101"/>
      <c r="AO23" s="101"/>
      <c r="AP23" s="101"/>
      <c r="AQ23" s="101"/>
      <c r="AR23" s="101"/>
      <c r="AV23" s="101"/>
      <c r="AW23" s="101"/>
      <c r="AX23" s="101"/>
      <c r="BH23" s="101"/>
      <c r="BI23" s="101"/>
      <c r="BJ23" s="101"/>
      <c r="BK23" s="101"/>
      <c r="BO23" s="101"/>
      <c r="BP23" s="101"/>
      <c r="BQ23" s="101"/>
      <c r="BR23" s="101">
        <v>1</v>
      </c>
      <c r="BS23" s="101">
        <v>1</v>
      </c>
      <c r="BT23" s="101">
        <v>18</v>
      </c>
      <c r="BU23" s="101"/>
      <c r="BV23" s="101"/>
      <c r="BW23" s="101"/>
      <c r="BX23" s="101"/>
      <c r="BY23" s="101"/>
      <c r="BZ23" s="101"/>
      <c r="CA23" s="101"/>
      <c r="CB23" s="101"/>
      <c r="CC23" s="101"/>
      <c r="CG23" s="101"/>
      <c r="CH23" s="101"/>
      <c r="CI23" s="101"/>
      <c r="CJ23" s="101"/>
      <c r="CK23" s="101"/>
      <c r="CL23" s="101"/>
      <c r="CM23" s="101"/>
      <c r="DZ23" s="77">
        <f t="shared" si="0"/>
        <v>2</v>
      </c>
      <c r="EA23" s="74">
        <f t="shared" si="1"/>
        <v>2</v>
      </c>
      <c r="EB23" s="74">
        <f t="shared" si="2"/>
        <v>36</v>
      </c>
      <c r="EC23" s="102"/>
      <c r="ED23" s="102"/>
      <c r="EE23" s="17">
        <f t="shared" si="3"/>
        <v>2</v>
      </c>
      <c r="EF23" s="102"/>
      <c r="EG23" s="102"/>
      <c r="EH23" s="102"/>
      <c r="EI23" s="102"/>
      <c r="EJ23" s="102"/>
      <c r="EK23" s="102"/>
      <c r="EL23" s="102"/>
      <c r="EM23" s="102"/>
    </row>
    <row r="24" spans="1:143" s="17" customFormat="1" x14ac:dyDescent="0.25">
      <c r="A24" s="17" t="s">
        <v>79</v>
      </c>
      <c r="K24" s="17">
        <v>1</v>
      </c>
      <c r="L24" s="17">
        <v>1</v>
      </c>
      <c r="M24" s="17">
        <v>18</v>
      </c>
      <c r="U24" s="101"/>
      <c r="V24" s="101"/>
      <c r="W24" s="101"/>
      <c r="AD24" s="101"/>
      <c r="AE24" s="101"/>
      <c r="AF24" s="101"/>
      <c r="AJ24" s="17">
        <v>1</v>
      </c>
      <c r="AK24" s="101">
        <v>1.44</v>
      </c>
      <c r="AL24" s="101">
        <v>26</v>
      </c>
      <c r="AM24" s="101"/>
      <c r="AN24" s="101"/>
      <c r="AO24" s="101"/>
      <c r="AP24" s="101"/>
      <c r="AQ24" s="101"/>
      <c r="AR24" s="101"/>
      <c r="AV24" s="101"/>
      <c r="AW24" s="101"/>
      <c r="AX24" s="101"/>
      <c r="BH24" s="101"/>
      <c r="BI24" s="101"/>
      <c r="BJ24" s="101"/>
      <c r="BK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G24" s="101"/>
      <c r="CH24" s="101"/>
      <c r="CI24" s="101"/>
      <c r="CJ24" s="101"/>
      <c r="CK24" s="101"/>
      <c r="CL24" s="101"/>
      <c r="CM24" s="101"/>
      <c r="DZ24" s="77">
        <f t="shared" si="0"/>
        <v>2</v>
      </c>
      <c r="EA24" s="74">
        <f t="shared" si="1"/>
        <v>2.44</v>
      </c>
      <c r="EB24" s="74">
        <f t="shared" si="2"/>
        <v>44</v>
      </c>
      <c r="EC24" s="102"/>
      <c r="ED24" s="102"/>
      <c r="EE24" s="17">
        <f t="shared" si="3"/>
        <v>2</v>
      </c>
      <c r="EF24" s="102"/>
      <c r="EG24" s="102"/>
      <c r="EH24" s="102"/>
      <c r="EI24" s="102"/>
      <c r="EJ24" s="102"/>
      <c r="EK24" s="102"/>
      <c r="EL24" s="102"/>
      <c r="EM24" s="102"/>
    </row>
    <row r="25" spans="1:143" s="196" customFormat="1" x14ac:dyDescent="0.25">
      <c r="A25" s="196" t="s">
        <v>80</v>
      </c>
      <c r="U25" s="197"/>
      <c r="V25" s="197"/>
      <c r="W25" s="197"/>
      <c r="AD25" s="197"/>
      <c r="AE25" s="197"/>
      <c r="AF25" s="197"/>
      <c r="AK25" s="197"/>
      <c r="AL25" s="197"/>
      <c r="AM25" s="197"/>
      <c r="AN25" s="197"/>
      <c r="AO25" s="197"/>
      <c r="AP25" s="197"/>
      <c r="AQ25" s="197"/>
      <c r="AR25" s="197"/>
      <c r="AV25" s="197"/>
      <c r="AW25" s="197"/>
      <c r="AX25" s="197"/>
      <c r="BH25" s="197"/>
      <c r="BI25" s="197"/>
      <c r="BJ25" s="197"/>
      <c r="BK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G25" s="197"/>
      <c r="CH25" s="197"/>
      <c r="CI25" s="197"/>
      <c r="CJ25" s="197"/>
      <c r="CK25" s="197"/>
      <c r="CL25" s="197"/>
      <c r="CM25" s="197"/>
      <c r="DZ25" s="77">
        <f t="shared" si="0"/>
        <v>0</v>
      </c>
      <c r="EA25" s="74">
        <f t="shared" si="1"/>
        <v>0</v>
      </c>
      <c r="EB25" s="74">
        <f t="shared" si="2"/>
        <v>0</v>
      </c>
      <c r="EC25" s="200"/>
      <c r="ED25" s="200"/>
      <c r="EE25" s="196">
        <f t="shared" si="3"/>
        <v>0</v>
      </c>
      <c r="EF25" s="200"/>
      <c r="EG25" s="200"/>
      <c r="EH25" s="200"/>
      <c r="EI25" s="200"/>
      <c r="EJ25" s="200"/>
      <c r="EK25" s="200"/>
      <c r="EL25" s="200"/>
      <c r="EM25" s="200"/>
    </row>
    <row r="26" spans="1:143" s="17" customFormat="1" x14ac:dyDescent="0.25">
      <c r="A26" s="17" t="s">
        <v>81</v>
      </c>
      <c r="U26" s="101"/>
      <c r="V26" s="101"/>
      <c r="W26" s="101"/>
      <c r="AD26" s="101">
        <v>1</v>
      </c>
      <c r="AE26" s="101">
        <v>1.33</v>
      </c>
      <c r="AF26" s="101">
        <v>24</v>
      </c>
      <c r="AG26" s="116"/>
      <c r="AH26" s="116"/>
      <c r="AI26" s="116"/>
      <c r="AK26" s="117"/>
      <c r="AL26" s="117"/>
      <c r="AM26" s="117"/>
      <c r="AN26" s="117"/>
      <c r="AO26" s="117"/>
      <c r="AP26" s="117"/>
      <c r="AQ26" s="117"/>
      <c r="AR26" s="117"/>
      <c r="AS26" s="116"/>
      <c r="AT26" s="116"/>
      <c r="AU26" s="116"/>
      <c r="AV26" s="117"/>
      <c r="AW26" s="117"/>
      <c r="AX26" s="117"/>
      <c r="AY26" s="116"/>
      <c r="AZ26" s="116"/>
      <c r="BA26" s="116"/>
      <c r="BB26" s="116"/>
      <c r="BC26" s="116"/>
      <c r="BD26" s="116"/>
      <c r="BE26" s="116"/>
      <c r="BF26" s="116"/>
      <c r="BG26" s="116"/>
      <c r="BH26" s="117"/>
      <c r="BI26" s="117"/>
      <c r="BJ26" s="117"/>
      <c r="BK26" s="117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G26" s="101"/>
      <c r="CH26" s="101"/>
      <c r="CI26" s="101"/>
      <c r="CJ26" s="101"/>
      <c r="CK26" s="101"/>
      <c r="CL26" s="101"/>
      <c r="CM26" s="101"/>
      <c r="CW26" s="17">
        <v>1</v>
      </c>
      <c r="CX26" s="17">
        <v>1</v>
      </c>
      <c r="CY26" s="17">
        <v>36</v>
      </c>
      <c r="DZ26" s="77">
        <f t="shared" si="0"/>
        <v>2</v>
      </c>
      <c r="EA26" s="74">
        <f t="shared" si="1"/>
        <v>2.33</v>
      </c>
      <c r="EB26" s="74">
        <f t="shared" si="2"/>
        <v>60</v>
      </c>
      <c r="EC26" s="102"/>
      <c r="ED26" s="102"/>
      <c r="EE26" s="17">
        <f t="shared" si="3"/>
        <v>1</v>
      </c>
      <c r="EF26" s="102"/>
      <c r="EG26" s="102"/>
      <c r="EH26" s="102"/>
      <c r="EI26" s="102"/>
      <c r="EJ26" s="102"/>
      <c r="EK26" s="102"/>
      <c r="EL26" s="102"/>
      <c r="EM26" s="102"/>
    </row>
    <row r="27" spans="1:143" s="196" customFormat="1" x14ac:dyDescent="0.25">
      <c r="A27" s="196" t="s">
        <v>82</v>
      </c>
      <c r="U27" s="197"/>
      <c r="V27" s="197"/>
      <c r="W27" s="197"/>
      <c r="AD27" s="197"/>
      <c r="AE27" s="197"/>
      <c r="AF27" s="197"/>
      <c r="AK27" s="197"/>
      <c r="AL27" s="197"/>
      <c r="AM27" s="197"/>
      <c r="AN27" s="197"/>
      <c r="AO27" s="197"/>
      <c r="AP27" s="197"/>
      <c r="AQ27" s="197"/>
      <c r="AR27" s="197"/>
      <c r="AV27" s="197"/>
      <c r="AW27" s="197"/>
      <c r="AX27" s="197"/>
      <c r="BH27" s="197"/>
      <c r="BI27" s="197"/>
      <c r="BJ27" s="197"/>
      <c r="BK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G27" s="197"/>
      <c r="CH27" s="197"/>
      <c r="CI27" s="197"/>
      <c r="CJ27" s="197"/>
      <c r="CK27" s="197"/>
      <c r="CL27" s="197"/>
      <c r="CM27" s="197"/>
      <c r="DZ27" s="77">
        <f t="shared" si="0"/>
        <v>0</v>
      </c>
      <c r="EA27" s="74">
        <f t="shared" si="1"/>
        <v>0</v>
      </c>
      <c r="EB27" s="74">
        <f t="shared" si="2"/>
        <v>0</v>
      </c>
      <c r="EC27" s="200"/>
      <c r="ED27" s="200"/>
      <c r="EE27" s="196">
        <f t="shared" si="3"/>
        <v>0</v>
      </c>
      <c r="EF27" s="200"/>
      <c r="EG27" s="200"/>
      <c r="EH27" s="200"/>
      <c r="EI27" s="200"/>
      <c r="EJ27" s="200"/>
      <c r="EK27" s="200"/>
      <c r="EL27" s="200"/>
      <c r="EM27" s="200"/>
    </row>
    <row r="28" spans="1:143" s="17" customFormat="1" x14ac:dyDescent="0.25">
      <c r="A28" s="17" t="s">
        <v>83</v>
      </c>
      <c r="B28" s="17">
        <v>1</v>
      </c>
      <c r="C28" s="17">
        <v>0.5</v>
      </c>
      <c r="D28" s="17">
        <v>20</v>
      </c>
      <c r="U28" s="101"/>
      <c r="V28" s="101"/>
      <c r="W28" s="101"/>
      <c r="AD28" s="101"/>
      <c r="AE28" s="101"/>
      <c r="AF28" s="101"/>
      <c r="AK28" s="101"/>
      <c r="AL28" s="101"/>
      <c r="AM28" s="101"/>
      <c r="AN28" s="101"/>
      <c r="AO28" s="101"/>
      <c r="AP28" s="101"/>
      <c r="AQ28" s="101"/>
      <c r="AR28" s="101"/>
      <c r="AV28" s="101"/>
      <c r="AW28" s="101"/>
      <c r="AX28" s="101"/>
      <c r="BH28" s="101"/>
      <c r="BI28" s="101"/>
      <c r="BJ28" s="101"/>
      <c r="BK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G28" s="101"/>
      <c r="CH28" s="101"/>
      <c r="CI28" s="101"/>
      <c r="CJ28" s="101"/>
      <c r="CK28" s="101"/>
      <c r="CL28" s="101"/>
      <c r="CM28" s="101"/>
      <c r="DZ28" s="77">
        <f t="shared" si="0"/>
        <v>1</v>
      </c>
      <c r="EA28" s="74">
        <f t="shared" si="1"/>
        <v>0.5</v>
      </c>
      <c r="EB28" s="74">
        <f t="shared" si="2"/>
        <v>20</v>
      </c>
      <c r="EC28" s="102"/>
      <c r="ED28" s="102"/>
      <c r="EE28" s="17">
        <f t="shared" si="3"/>
        <v>0</v>
      </c>
      <c r="EF28" s="102"/>
      <c r="EG28" s="102"/>
      <c r="EH28" s="102"/>
      <c r="EI28" s="102"/>
      <c r="EJ28" s="102"/>
      <c r="EK28" s="102"/>
      <c r="EL28" s="102"/>
      <c r="EM28" s="102"/>
    </row>
    <row r="29" spans="1:143" s="17" customFormat="1" ht="12.95" customHeight="1" x14ac:dyDescent="0.25">
      <c r="A29" s="17" t="s">
        <v>84</v>
      </c>
      <c r="E29" s="17">
        <v>1</v>
      </c>
      <c r="F29" s="17">
        <v>1</v>
      </c>
      <c r="G29" s="17">
        <v>40</v>
      </c>
      <c r="U29" s="101"/>
      <c r="V29" s="101"/>
      <c r="W29" s="101"/>
      <c r="AD29" s="101"/>
      <c r="AE29" s="101"/>
      <c r="AF29" s="101"/>
      <c r="AK29" s="101"/>
      <c r="AL29" s="101"/>
      <c r="AM29" s="101"/>
      <c r="AN29" s="101"/>
      <c r="AO29" s="101"/>
      <c r="AP29" s="101"/>
      <c r="AQ29" s="101"/>
      <c r="AR29" s="101"/>
      <c r="AV29" s="101"/>
      <c r="AW29" s="101"/>
      <c r="AX29" s="101"/>
      <c r="BH29" s="101"/>
      <c r="BI29" s="101"/>
      <c r="BJ29" s="101"/>
      <c r="BK29" s="101"/>
      <c r="BL29" s="17">
        <v>1</v>
      </c>
      <c r="BM29" s="17">
        <v>0.44</v>
      </c>
      <c r="BN29" s="17">
        <v>8</v>
      </c>
      <c r="BO29" s="101"/>
      <c r="BP29" s="101"/>
      <c r="BQ29" s="101"/>
      <c r="BR29" s="101"/>
      <c r="BS29" s="101"/>
      <c r="BT29" s="101"/>
      <c r="BU29" s="101">
        <v>1</v>
      </c>
      <c r="BV29" s="101">
        <v>0.56000000000000005</v>
      </c>
      <c r="BW29" s="101">
        <v>10</v>
      </c>
      <c r="BX29" s="101">
        <v>1</v>
      </c>
      <c r="BY29" s="101">
        <v>0.56000000000000005</v>
      </c>
      <c r="BZ29" s="101">
        <v>10</v>
      </c>
      <c r="CA29" s="101"/>
      <c r="CB29" s="101"/>
      <c r="CC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7">
        <v>1</v>
      </c>
      <c r="CX29" s="17">
        <v>1</v>
      </c>
      <c r="CY29" s="17">
        <v>36</v>
      </c>
      <c r="DZ29" s="77">
        <f t="shared" si="0"/>
        <v>5</v>
      </c>
      <c r="EA29" s="74">
        <f t="shared" si="1"/>
        <v>3.56</v>
      </c>
      <c r="EB29" s="74">
        <f t="shared" si="2"/>
        <v>104</v>
      </c>
      <c r="EC29" s="102"/>
      <c r="ED29" s="102"/>
      <c r="EE29" s="17">
        <f t="shared" si="3"/>
        <v>3</v>
      </c>
      <c r="EF29" s="102"/>
      <c r="EG29" s="102"/>
      <c r="EH29" s="102"/>
      <c r="EI29" s="102"/>
      <c r="EJ29" s="102"/>
      <c r="EK29" s="102"/>
      <c r="EL29" s="102"/>
      <c r="EM29" s="102"/>
    </row>
    <row r="30" spans="1:143" s="17" customFormat="1" x14ac:dyDescent="0.25">
      <c r="A30" s="17" t="s">
        <v>85</v>
      </c>
      <c r="U30" s="101"/>
      <c r="V30" s="101"/>
      <c r="W30" s="101"/>
      <c r="AD30" s="101"/>
      <c r="AE30" s="101"/>
      <c r="AF30" s="101"/>
      <c r="AK30" s="101"/>
      <c r="AL30" s="101"/>
      <c r="AM30" s="101"/>
      <c r="AN30" s="101"/>
      <c r="AO30" s="101"/>
      <c r="AP30" s="101"/>
      <c r="AQ30" s="101"/>
      <c r="AR30" s="101"/>
      <c r="AV30" s="101"/>
      <c r="AW30" s="101"/>
      <c r="AX30" s="101"/>
      <c r="BH30" s="101"/>
      <c r="BI30" s="101"/>
      <c r="BJ30" s="101"/>
      <c r="BK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G30" s="101"/>
      <c r="CH30" s="101"/>
      <c r="CI30" s="101"/>
      <c r="CJ30" s="101"/>
      <c r="CK30" s="101"/>
      <c r="CL30" s="101"/>
      <c r="CM30" s="101"/>
      <c r="CN30" s="17">
        <v>1</v>
      </c>
      <c r="CO30" s="17">
        <v>0.5</v>
      </c>
      <c r="CP30" s="17">
        <v>10</v>
      </c>
      <c r="CZ30" s="17">
        <v>1</v>
      </c>
      <c r="DA30" s="17">
        <v>0.5</v>
      </c>
      <c r="DB30" s="17">
        <v>9</v>
      </c>
      <c r="DJ30" s="17">
        <v>0</v>
      </c>
      <c r="DK30" s="17">
        <v>0.25</v>
      </c>
      <c r="DL30" s="17">
        <v>9</v>
      </c>
      <c r="DZ30" s="77">
        <f t="shared" si="0"/>
        <v>2</v>
      </c>
      <c r="EA30" s="74">
        <f t="shared" si="1"/>
        <v>1.25</v>
      </c>
      <c r="EB30" s="74">
        <f t="shared" si="2"/>
        <v>28</v>
      </c>
      <c r="EC30" s="102"/>
      <c r="ED30" s="102"/>
      <c r="EE30" s="17">
        <f t="shared" si="3"/>
        <v>1</v>
      </c>
      <c r="EF30" s="102"/>
      <c r="EG30" s="102"/>
      <c r="EH30" s="102"/>
      <c r="EI30" s="102"/>
      <c r="EJ30" s="102"/>
      <c r="EK30" s="102"/>
      <c r="EL30" s="102"/>
      <c r="EM30" s="102"/>
    </row>
    <row r="31" spans="1:143" s="17" customFormat="1" ht="16.5" customHeight="1" x14ac:dyDescent="0.25">
      <c r="A31" s="17" t="s">
        <v>86</v>
      </c>
      <c r="U31" s="101"/>
      <c r="V31" s="101"/>
      <c r="W31" s="101"/>
      <c r="AD31" s="101"/>
      <c r="AE31" s="101"/>
      <c r="AF31" s="101"/>
      <c r="AK31" s="101"/>
      <c r="AL31" s="101"/>
      <c r="AM31" s="101"/>
      <c r="AN31" s="101"/>
      <c r="AO31" s="101"/>
      <c r="AP31" s="101"/>
      <c r="AQ31" s="101"/>
      <c r="AR31" s="101"/>
      <c r="AV31" s="101"/>
      <c r="AW31" s="101"/>
      <c r="AX31" s="101"/>
      <c r="BH31" s="101"/>
      <c r="BI31" s="101"/>
      <c r="BJ31" s="101"/>
      <c r="BK31" s="101"/>
      <c r="BO31" s="101"/>
      <c r="BP31" s="101"/>
      <c r="BQ31" s="101"/>
      <c r="BR31" s="101">
        <v>1</v>
      </c>
      <c r="BS31" s="101">
        <v>1.33</v>
      </c>
      <c r="BT31" s="101">
        <v>24</v>
      </c>
      <c r="BU31" s="101"/>
      <c r="BV31" s="101"/>
      <c r="BW31" s="101"/>
      <c r="BX31" s="101"/>
      <c r="BY31" s="101"/>
      <c r="BZ31" s="101"/>
      <c r="CA31" s="101"/>
      <c r="CB31" s="101"/>
      <c r="CC31" s="101"/>
      <c r="CD31" s="17">
        <v>1</v>
      </c>
      <c r="CE31" s="17">
        <v>1</v>
      </c>
      <c r="CF31" s="17">
        <v>36</v>
      </c>
      <c r="CG31" s="101"/>
      <c r="CH31" s="101"/>
      <c r="CI31" s="101"/>
      <c r="CJ31" s="101"/>
      <c r="CK31" s="101"/>
      <c r="CL31" s="101"/>
      <c r="CM31" s="101"/>
      <c r="DJ31" s="17">
        <v>1</v>
      </c>
      <c r="DK31" s="17">
        <v>0.75</v>
      </c>
      <c r="DL31" s="17">
        <v>27</v>
      </c>
      <c r="DZ31" s="77">
        <f t="shared" si="0"/>
        <v>3</v>
      </c>
      <c r="EA31" s="74">
        <f t="shared" si="1"/>
        <v>3.08</v>
      </c>
      <c r="EB31" s="74">
        <f t="shared" si="2"/>
        <v>87</v>
      </c>
      <c r="EC31" s="102"/>
      <c r="ED31" s="102"/>
      <c r="EE31" s="17">
        <f t="shared" si="3"/>
        <v>2</v>
      </c>
      <c r="EF31" s="102"/>
      <c r="EG31" s="102"/>
      <c r="EH31" s="102"/>
      <c r="EI31" s="102"/>
      <c r="EJ31" s="102"/>
      <c r="EK31" s="102"/>
      <c r="EL31" s="102"/>
      <c r="EM31" s="102"/>
    </row>
    <row r="32" spans="1:143" s="74" customFormat="1" x14ac:dyDescent="0.25">
      <c r="A32" s="196" t="s">
        <v>87</v>
      </c>
      <c r="U32" s="193"/>
      <c r="V32" s="193"/>
      <c r="W32" s="193"/>
      <c r="AD32" s="193"/>
      <c r="AE32" s="193"/>
      <c r="AF32" s="193"/>
      <c r="AK32" s="193"/>
      <c r="AL32" s="193"/>
      <c r="AM32" s="193"/>
      <c r="AN32" s="193"/>
      <c r="AO32" s="193"/>
      <c r="AP32" s="193"/>
      <c r="AQ32" s="193"/>
      <c r="AR32" s="193"/>
      <c r="AV32" s="193"/>
      <c r="AW32" s="193"/>
      <c r="AX32" s="193"/>
      <c r="BH32" s="193"/>
      <c r="BI32" s="193"/>
      <c r="BJ32" s="193"/>
      <c r="BK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G32" s="193"/>
      <c r="CH32" s="193"/>
      <c r="CI32" s="193"/>
      <c r="CJ32" s="193"/>
      <c r="CK32" s="193"/>
      <c r="CL32" s="193"/>
      <c r="CM32" s="193"/>
      <c r="DZ32" s="77">
        <f t="shared" si="0"/>
        <v>0</v>
      </c>
      <c r="EA32" s="74">
        <f t="shared" si="1"/>
        <v>0</v>
      </c>
      <c r="EB32" s="74">
        <f t="shared" si="2"/>
        <v>0</v>
      </c>
      <c r="EC32" s="195"/>
      <c r="ED32" s="195"/>
      <c r="EE32" s="74">
        <f t="shared" si="3"/>
        <v>0</v>
      </c>
      <c r="EF32" s="195"/>
      <c r="EG32" s="195"/>
      <c r="EH32" s="195"/>
      <c r="EI32" s="195"/>
      <c r="EJ32" s="195"/>
      <c r="EK32" s="195"/>
      <c r="EL32" s="195"/>
      <c r="EM32" s="195"/>
    </row>
    <row r="33" spans="1:143" s="17" customFormat="1" x14ac:dyDescent="0.25">
      <c r="A33" s="17" t="s">
        <v>88</v>
      </c>
      <c r="K33" s="17">
        <v>1</v>
      </c>
      <c r="L33" s="17">
        <v>1</v>
      </c>
      <c r="M33" s="17">
        <v>18</v>
      </c>
      <c r="U33" s="101"/>
      <c r="V33" s="101"/>
      <c r="W33" s="101"/>
      <c r="AD33" s="101"/>
      <c r="AE33" s="101"/>
      <c r="AF33" s="101"/>
      <c r="AJ33" s="19">
        <v>1</v>
      </c>
      <c r="AK33" s="101">
        <v>1</v>
      </c>
      <c r="AL33" s="101">
        <v>18</v>
      </c>
      <c r="AM33" s="101"/>
      <c r="AN33" s="101"/>
      <c r="AO33" s="101"/>
      <c r="AP33" s="101"/>
      <c r="AQ33" s="101"/>
      <c r="AR33" s="101"/>
      <c r="AV33" s="101"/>
      <c r="AW33" s="101"/>
      <c r="AX33" s="101"/>
      <c r="BH33" s="101"/>
      <c r="BI33" s="101"/>
      <c r="BJ33" s="101"/>
      <c r="BK33" s="101"/>
      <c r="BO33" s="101">
        <v>1</v>
      </c>
      <c r="BP33" s="101">
        <v>1</v>
      </c>
      <c r="BQ33" s="101">
        <v>18</v>
      </c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G33" s="101"/>
      <c r="CH33" s="101"/>
      <c r="CI33" s="101"/>
      <c r="CJ33" s="101"/>
      <c r="CK33" s="101"/>
      <c r="CL33" s="101"/>
      <c r="CM33" s="101"/>
      <c r="DZ33" s="77">
        <f t="shared" si="0"/>
        <v>3</v>
      </c>
      <c r="EA33" s="74">
        <f t="shared" si="1"/>
        <v>3</v>
      </c>
      <c r="EB33" s="74">
        <f t="shared" si="2"/>
        <v>54</v>
      </c>
      <c r="EC33" s="102"/>
      <c r="ED33" s="102"/>
      <c r="EE33" s="17">
        <f t="shared" si="3"/>
        <v>3</v>
      </c>
      <c r="EF33" s="102"/>
      <c r="EG33" s="102"/>
      <c r="EH33" s="102"/>
      <c r="EI33" s="102"/>
      <c r="EJ33" s="102"/>
      <c r="EK33" s="102"/>
      <c r="EL33" s="102"/>
      <c r="EM33" s="102"/>
    </row>
    <row r="34" spans="1:143" s="17" customFormat="1" ht="13.5" customHeight="1" x14ac:dyDescent="0.25">
      <c r="A34" s="17" t="s">
        <v>89</v>
      </c>
      <c r="U34" s="101"/>
      <c r="V34" s="101"/>
      <c r="W34" s="101"/>
      <c r="AD34" s="101"/>
      <c r="AE34" s="101"/>
      <c r="AF34" s="101"/>
      <c r="AK34" s="101"/>
      <c r="AL34" s="101"/>
      <c r="AM34" s="101"/>
      <c r="AN34" s="101"/>
      <c r="AO34" s="101"/>
      <c r="AP34" s="101"/>
      <c r="AQ34" s="101"/>
      <c r="AR34" s="101"/>
      <c r="AV34" s="101"/>
      <c r="AW34" s="101"/>
      <c r="AX34" s="101"/>
      <c r="BH34" s="101"/>
      <c r="BI34" s="101"/>
      <c r="BJ34" s="101"/>
      <c r="BK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7">
        <v>1</v>
      </c>
      <c r="CE34" s="17">
        <v>1</v>
      </c>
      <c r="CF34" s="17">
        <v>18</v>
      </c>
      <c r="CG34" s="101"/>
      <c r="CH34" s="101"/>
      <c r="CI34" s="101"/>
      <c r="CJ34" s="101"/>
      <c r="CK34" s="101">
        <v>0</v>
      </c>
      <c r="CL34" s="101">
        <v>0.25</v>
      </c>
      <c r="CM34" s="101">
        <v>5</v>
      </c>
      <c r="DZ34" s="77">
        <f t="shared" si="0"/>
        <v>1</v>
      </c>
      <c r="EA34" s="74">
        <f t="shared" si="1"/>
        <v>1.25</v>
      </c>
      <c r="EB34" s="74">
        <f t="shared" si="2"/>
        <v>23</v>
      </c>
      <c r="EC34" s="102"/>
      <c r="ED34" s="102"/>
      <c r="EE34" s="17">
        <f t="shared" si="3"/>
        <v>1</v>
      </c>
      <c r="EF34" s="102"/>
      <c r="EG34" s="102"/>
      <c r="EH34" s="102"/>
      <c r="EI34" s="102"/>
      <c r="EJ34" s="102"/>
      <c r="EK34" s="102"/>
      <c r="EL34" s="102"/>
      <c r="EM34" s="102"/>
    </row>
    <row r="35" spans="1:143" s="201" customFormat="1" x14ac:dyDescent="0.25">
      <c r="A35" s="201" t="s">
        <v>90</v>
      </c>
      <c r="N35" s="201">
        <v>2</v>
      </c>
      <c r="O35" s="201">
        <v>2</v>
      </c>
      <c r="P35" s="201">
        <v>36</v>
      </c>
      <c r="U35" s="202"/>
      <c r="V35" s="202"/>
      <c r="W35" s="202"/>
      <c r="AD35" s="202"/>
      <c r="AE35" s="202"/>
      <c r="AF35" s="202"/>
      <c r="AJ35" s="201">
        <v>2</v>
      </c>
      <c r="AK35" s="202">
        <v>2</v>
      </c>
      <c r="AL35" s="202">
        <v>36</v>
      </c>
      <c r="AM35" s="202"/>
      <c r="AN35" s="202"/>
      <c r="AO35" s="202"/>
      <c r="AP35" s="202"/>
      <c r="AQ35" s="202"/>
      <c r="AR35" s="202"/>
      <c r="AV35" s="202">
        <v>1</v>
      </c>
      <c r="AW35" s="202">
        <v>1</v>
      </c>
      <c r="AX35" s="202">
        <v>18</v>
      </c>
      <c r="BH35" s="202"/>
      <c r="BI35" s="202"/>
      <c r="BJ35" s="202"/>
      <c r="BK35" s="202"/>
      <c r="BL35" s="201">
        <v>1</v>
      </c>
      <c r="BM35" s="201">
        <v>1</v>
      </c>
      <c r="BN35" s="201">
        <v>18</v>
      </c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1">
        <v>1</v>
      </c>
      <c r="CE35" s="201">
        <v>1</v>
      </c>
      <c r="CF35" s="201">
        <v>18</v>
      </c>
      <c r="CG35" s="202"/>
      <c r="CH35" s="202"/>
      <c r="CI35" s="202"/>
      <c r="CJ35" s="202"/>
      <c r="CK35" s="202"/>
      <c r="CL35" s="202"/>
      <c r="CM35" s="202"/>
      <c r="DG35" s="201">
        <v>1</v>
      </c>
      <c r="DH35" s="201">
        <v>1</v>
      </c>
      <c r="DI35" s="201">
        <v>30</v>
      </c>
      <c r="DZ35" s="77">
        <f t="shared" si="0"/>
        <v>8</v>
      </c>
      <c r="EA35" s="74">
        <f t="shared" si="1"/>
        <v>8</v>
      </c>
      <c r="EB35" s="74">
        <f t="shared" si="2"/>
        <v>156</v>
      </c>
      <c r="EC35" s="204"/>
      <c r="ED35" s="204"/>
      <c r="EE35" s="201">
        <f t="shared" si="3"/>
        <v>7</v>
      </c>
      <c r="EF35" s="204"/>
      <c r="EG35" s="204"/>
      <c r="EH35" s="204"/>
      <c r="EI35" s="204"/>
      <c r="EJ35" s="204"/>
      <c r="EK35" s="204"/>
      <c r="EL35" s="204"/>
      <c r="EM35" s="204"/>
    </row>
    <row r="36" spans="1:143" s="17" customFormat="1" x14ac:dyDescent="0.25">
      <c r="A36" s="17" t="s">
        <v>91</v>
      </c>
      <c r="N36" s="17">
        <v>1</v>
      </c>
      <c r="O36" s="17">
        <v>1</v>
      </c>
      <c r="P36" s="17">
        <v>18</v>
      </c>
      <c r="U36" s="101"/>
      <c r="V36" s="101"/>
      <c r="W36" s="101"/>
      <c r="AD36" s="101"/>
      <c r="AE36" s="101"/>
      <c r="AF36" s="101"/>
      <c r="AJ36" s="17">
        <v>1</v>
      </c>
      <c r="AK36" s="101">
        <v>1</v>
      </c>
      <c r="AL36" s="101">
        <v>18</v>
      </c>
      <c r="AM36" s="101"/>
      <c r="AN36" s="101"/>
      <c r="AO36" s="101"/>
      <c r="AP36" s="101"/>
      <c r="AQ36" s="101"/>
      <c r="AR36" s="101"/>
      <c r="AV36" s="101">
        <v>1</v>
      </c>
      <c r="AW36" s="101">
        <v>1</v>
      </c>
      <c r="AX36" s="101">
        <v>18</v>
      </c>
      <c r="BH36" s="101"/>
      <c r="BI36" s="101"/>
      <c r="BJ36" s="101"/>
      <c r="BK36" s="101"/>
      <c r="BL36" s="17">
        <v>1</v>
      </c>
      <c r="BM36" s="17">
        <v>1</v>
      </c>
      <c r="BN36" s="17">
        <v>18</v>
      </c>
      <c r="BO36" s="101"/>
      <c r="BP36" s="101"/>
      <c r="BQ36" s="101"/>
      <c r="BR36" s="101"/>
      <c r="BS36" s="101"/>
      <c r="BT36" s="101"/>
      <c r="BU36" s="101">
        <v>1</v>
      </c>
      <c r="BV36" s="101">
        <v>0.78</v>
      </c>
      <c r="BW36" s="101">
        <v>14</v>
      </c>
      <c r="BX36" s="101"/>
      <c r="BY36" s="101"/>
      <c r="BZ36" s="101"/>
      <c r="CA36" s="101"/>
      <c r="CB36" s="101"/>
      <c r="CC36" s="101"/>
      <c r="CG36" s="101"/>
      <c r="CH36" s="101"/>
      <c r="CI36" s="101"/>
      <c r="CJ36" s="101"/>
      <c r="CK36" s="101"/>
      <c r="CL36" s="101"/>
      <c r="CM36" s="101"/>
      <c r="CZ36" s="17">
        <v>1</v>
      </c>
      <c r="DA36" s="17">
        <v>0.5</v>
      </c>
      <c r="DB36" s="17">
        <v>9</v>
      </c>
      <c r="DS36" s="17">
        <v>2</v>
      </c>
      <c r="DT36" s="17">
        <v>2</v>
      </c>
      <c r="DU36" s="17">
        <v>36</v>
      </c>
      <c r="DZ36" s="77">
        <f t="shared" si="0"/>
        <v>8</v>
      </c>
      <c r="EA36" s="74">
        <f t="shared" si="1"/>
        <v>7.28</v>
      </c>
      <c r="EB36" s="74">
        <f t="shared" si="2"/>
        <v>131</v>
      </c>
      <c r="EC36" s="102"/>
      <c r="ED36" s="102"/>
      <c r="EE36" s="17">
        <f t="shared" si="3"/>
        <v>5</v>
      </c>
      <c r="EF36" s="102"/>
      <c r="EG36" s="102"/>
      <c r="EH36" s="102"/>
      <c r="EI36" s="102"/>
      <c r="EJ36" s="102"/>
      <c r="EK36" s="102"/>
      <c r="EL36" s="102"/>
      <c r="EM36" s="102"/>
    </row>
    <row r="37" spans="1:143" s="17" customFormat="1" x14ac:dyDescent="0.25">
      <c r="A37" s="17" t="s">
        <v>92</v>
      </c>
      <c r="U37" s="101"/>
      <c r="V37" s="101"/>
      <c r="W37" s="101"/>
      <c r="AD37" s="101"/>
      <c r="AE37" s="101"/>
      <c r="AF37" s="101"/>
      <c r="AK37" s="101"/>
      <c r="AL37" s="101"/>
      <c r="AM37" s="101"/>
      <c r="AN37" s="101"/>
      <c r="AO37" s="101"/>
      <c r="AP37" s="101"/>
      <c r="AQ37" s="101"/>
      <c r="AR37" s="101"/>
      <c r="AV37" s="101"/>
      <c r="AW37" s="101"/>
      <c r="AX37" s="101"/>
      <c r="BH37" s="101"/>
      <c r="BI37" s="101"/>
      <c r="BJ37" s="101"/>
      <c r="BK37" s="101"/>
      <c r="BL37" s="17">
        <v>1</v>
      </c>
      <c r="BM37" s="17">
        <v>1</v>
      </c>
      <c r="BN37" s="17">
        <v>18</v>
      </c>
      <c r="BO37" s="101"/>
      <c r="BP37" s="101"/>
      <c r="BQ37" s="101"/>
      <c r="BR37" s="101"/>
      <c r="BS37" s="101"/>
      <c r="BT37" s="101"/>
      <c r="BU37" s="101">
        <v>1</v>
      </c>
      <c r="BV37" s="101">
        <v>1</v>
      </c>
      <c r="BW37" s="101">
        <v>18</v>
      </c>
      <c r="BX37" s="101"/>
      <c r="BY37" s="101"/>
      <c r="BZ37" s="101"/>
      <c r="CA37" s="101"/>
      <c r="CB37" s="101"/>
      <c r="CC37" s="101"/>
      <c r="CG37" s="101"/>
      <c r="CH37" s="101"/>
      <c r="CI37" s="101"/>
      <c r="CJ37" s="101"/>
      <c r="CK37" s="101">
        <v>1</v>
      </c>
      <c r="CL37" s="101">
        <v>0.5</v>
      </c>
      <c r="CM37" s="101">
        <v>10</v>
      </c>
      <c r="CN37" s="17">
        <v>1</v>
      </c>
      <c r="CO37" s="17">
        <v>1.5</v>
      </c>
      <c r="CP37" s="17">
        <v>30</v>
      </c>
      <c r="DZ37" s="77">
        <f t="shared" si="0"/>
        <v>4</v>
      </c>
      <c r="EA37" s="74">
        <f t="shared" si="1"/>
        <v>4</v>
      </c>
      <c r="EB37" s="74">
        <f t="shared" si="2"/>
        <v>76</v>
      </c>
      <c r="EC37" s="102"/>
      <c r="ED37" s="102"/>
      <c r="EE37" s="17">
        <f t="shared" si="3"/>
        <v>2</v>
      </c>
      <c r="EF37" s="102"/>
      <c r="EG37" s="102"/>
      <c r="EH37" s="102"/>
      <c r="EI37" s="102"/>
      <c r="EJ37" s="102"/>
      <c r="EK37" s="102"/>
      <c r="EL37" s="102"/>
      <c r="EM37" s="102"/>
    </row>
    <row r="38" spans="1:143" s="17" customFormat="1" x14ac:dyDescent="0.25">
      <c r="A38" s="17" t="s">
        <v>93</v>
      </c>
      <c r="H38" s="17">
        <v>1</v>
      </c>
      <c r="I38" s="17">
        <v>1</v>
      </c>
      <c r="J38" s="17">
        <v>36</v>
      </c>
      <c r="U38" s="101"/>
      <c r="V38" s="101"/>
      <c r="W38" s="101"/>
      <c r="AD38" s="17">
        <v>1</v>
      </c>
      <c r="AE38" s="17">
        <v>1</v>
      </c>
      <c r="AF38" s="17">
        <v>18</v>
      </c>
      <c r="AK38" s="101"/>
      <c r="AL38" s="101"/>
      <c r="AM38" s="101"/>
      <c r="AN38" s="101"/>
      <c r="AO38" s="101"/>
      <c r="AP38" s="101"/>
      <c r="AQ38" s="101"/>
      <c r="AR38" s="101"/>
      <c r="AV38" s="101"/>
      <c r="AW38" s="101"/>
      <c r="AX38" s="101"/>
      <c r="BH38" s="101"/>
      <c r="BI38" s="101"/>
      <c r="BJ38" s="101"/>
      <c r="BK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G38" s="101"/>
      <c r="CH38" s="101"/>
      <c r="CI38" s="101"/>
      <c r="CJ38" s="101"/>
      <c r="CK38" s="101"/>
      <c r="CL38" s="101"/>
      <c r="CM38" s="101"/>
      <c r="CN38" s="17">
        <v>1</v>
      </c>
      <c r="CO38" s="17">
        <v>1</v>
      </c>
      <c r="CP38" s="17">
        <v>20</v>
      </c>
      <c r="DJ38" s="17">
        <v>1</v>
      </c>
      <c r="DK38" s="17">
        <v>1</v>
      </c>
      <c r="DL38" s="17">
        <v>36</v>
      </c>
      <c r="DZ38" s="77">
        <f t="shared" si="0"/>
        <v>4</v>
      </c>
      <c r="EA38" s="74">
        <f t="shared" si="1"/>
        <v>4</v>
      </c>
      <c r="EB38" s="74">
        <f t="shared" si="2"/>
        <v>110</v>
      </c>
      <c r="EC38" s="102"/>
      <c r="ED38" s="102"/>
      <c r="EE38" s="17">
        <f t="shared" si="3"/>
        <v>1</v>
      </c>
      <c r="EF38" s="102"/>
      <c r="EG38" s="102"/>
      <c r="EH38" s="102"/>
      <c r="EI38" s="102"/>
      <c r="EJ38" s="102"/>
      <c r="EK38" s="102"/>
      <c r="EL38" s="102"/>
      <c r="EM38" s="102"/>
    </row>
    <row r="39" spans="1:143" s="17" customFormat="1" x14ac:dyDescent="0.25">
      <c r="A39" s="17" t="s">
        <v>94</v>
      </c>
      <c r="E39" s="17">
        <v>1</v>
      </c>
      <c r="F39" s="17">
        <v>0.5</v>
      </c>
      <c r="G39" s="17">
        <v>20</v>
      </c>
      <c r="U39" s="101"/>
      <c r="V39" s="101"/>
      <c r="W39" s="101"/>
      <c r="AD39" s="101">
        <v>1</v>
      </c>
      <c r="AE39" s="101">
        <v>1.1100000000000001</v>
      </c>
      <c r="AF39" s="101">
        <v>20</v>
      </c>
      <c r="AG39" s="17">
        <v>1</v>
      </c>
      <c r="AH39" s="17">
        <v>1.1100000000000001</v>
      </c>
      <c r="AI39" s="17">
        <v>20</v>
      </c>
      <c r="AK39" s="101"/>
      <c r="AL39" s="101"/>
      <c r="AM39" s="101"/>
      <c r="AN39" s="101"/>
      <c r="AO39" s="101"/>
      <c r="AP39" s="101"/>
      <c r="AQ39" s="101"/>
      <c r="AR39" s="101"/>
      <c r="AV39" s="101">
        <v>1</v>
      </c>
      <c r="AW39" s="101">
        <v>1.1000000000000001</v>
      </c>
      <c r="AX39" s="101">
        <v>20</v>
      </c>
      <c r="BH39" s="101"/>
      <c r="BI39" s="101"/>
      <c r="BJ39" s="101"/>
      <c r="BK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7">
        <v>1</v>
      </c>
      <c r="CE39" s="17">
        <v>1</v>
      </c>
      <c r="CF39" s="17">
        <v>36</v>
      </c>
      <c r="CG39" s="101"/>
      <c r="CH39" s="101"/>
      <c r="CI39" s="101"/>
      <c r="CJ39" s="101"/>
      <c r="CK39" s="101"/>
      <c r="CL39" s="101"/>
      <c r="CM39" s="101"/>
      <c r="DZ39" s="77">
        <f t="shared" si="0"/>
        <v>5</v>
      </c>
      <c r="EA39" s="74">
        <f t="shared" si="1"/>
        <v>4.82</v>
      </c>
      <c r="EB39" s="74">
        <f t="shared" si="2"/>
        <v>116</v>
      </c>
      <c r="EC39" s="102"/>
      <c r="ED39" s="102"/>
      <c r="EE39" s="17">
        <f t="shared" si="3"/>
        <v>4</v>
      </c>
      <c r="EF39" s="102"/>
      <c r="EG39" s="102"/>
      <c r="EH39" s="102"/>
      <c r="EI39" s="102"/>
      <c r="EJ39" s="102"/>
      <c r="EK39" s="102"/>
      <c r="EL39" s="102"/>
      <c r="EM39" s="102"/>
    </row>
    <row r="40" spans="1:143" s="13" customFormat="1" x14ac:dyDescent="0.25">
      <c r="A40" s="17" t="s">
        <v>95</v>
      </c>
      <c r="N40" s="13">
        <v>1</v>
      </c>
      <c r="O40" s="13">
        <v>1.33</v>
      </c>
      <c r="P40" s="13">
        <v>24</v>
      </c>
      <c r="U40" s="78">
        <v>1</v>
      </c>
      <c r="V40" s="78">
        <v>1</v>
      </c>
      <c r="W40" s="78">
        <v>18</v>
      </c>
      <c r="AD40" s="78"/>
      <c r="AE40" s="78"/>
      <c r="AF40" s="78"/>
      <c r="AJ40" s="13">
        <v>1</v>
      </c>
      <c r="AK40" s="78">
        <v>1.33</v>
      </c>
      <c r="AL40" s="78">
        <v>24</v>
      </c>
      <c r="AM40" s="78"/>
      <c r="AN40" s="78"/>
      <c r="AO40" s="78"/>
      <c r="AP40" s="78"/>
      <c r="AQ40" s="78"/>
      <c r="AR40" s="78"/>
      <c r="AV40" s="78">
        <v>1</v>
      </c>
      <c r="AW40" s="78">
        <v>1</v>
      </c>
      <c r="AX40" s="78">
        <v>18</v>
      </c>
      <c r="BH40" s="78"/>
      <c r="BI40" s="78"/>
      <c r="BJ40" s="78"/>
      <c r="BK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G40" s="78"/>
      <c r="CH40" s="78"/>
      <c r="CI40" s="78"/>
      <c r="CJ40" s="78"/>
      <c r="CK40" s="78"/>
      <c r="CL40" s="78"/>
      <c r="CM40" s="78"/>
      <c r="DZ40" s="77">
        <f t="shared" si="0"/>
        <v>4</v>
      </c>
      <c r="EA40" s="74">
        <f t="shared" si="1"/>
        <v>4.66</v>
      </c>
      <c r="EB40" s="74">
        <f t="shared" si="2"/>
        <v>84</v>
      </c>
      <c r="EC40" s="79"/>
      <c r="ED40" s="79"/>
      <c r="EE40" s="13">
        <f t="shared" si="3"/>
        <v>4</v>
      </c>
      <c r="EF40" s="79"/>
      <c r="EG40" s="79"/>
      <c r="EH40" s="79"/>
      <c r="EI40" s="79"/>
      <c r="EJ40" s="79"/>
      <c r="EK40" s="79"/>
      <c r="EL40" s="79"/>
      <c r="EM40" s="79"/>
    </row>
    <row r="41" spans="1:143" s="17" customFormat="1" x14ac:dyDescent="0.25">
      <c r="A41" s="17" t="s">
        <v>96</v>
      </c>
      <c r="U41" s="101"/>
      <c r="V41" s="101"/>
      <c r="W41" s="101"/>
      <c r="AD41" s="101"/>
      <c r="AE41" s="101"/>
      <c r="AF41" s="101"/>
      <c r="AK41" s="101"/>
      <c r="AL41" s="101"/>
      <c r="AM41" s="101"/>
      <c r="AN41" s="101"/>
      <c r="AO41" s="101"/>
      <c r="AP41" s="101"/>
      <c r="AQ41" s="101"/>
      <c r="AR41" s="101"/>
      <c r="AV41" s="101"/>
      <c r="AW41" s="101"/>
      <c r="AX41" s="101"/>
      <c r="BH41" s="101"/>
      <c r="BI41" s="101"/>
      <c r="BJ41" s="101"/>
      <c r="BK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G41" s="101"/>
      <c r="CH41" s="101"/>
      <c r="CI41" s="101"/>
      <c r="CJ41" s="101"/>
      <c r="CK41" s="101"/>
      <c r="CL41" s="101"/>
      <c r="CM41" s="101"/>
      <c r="DJ41" s="17">
        <v>1</v>
      </c>
      <c r="DK41" s="17">
        <v>0.5</v>
      </c>
      <c r="DL41" s="17">
        <v>18</v>
      </c>
      <c r="DZ41" s="77">
        <f t="shared" si="0"/>
        <v>1</v>
      </c>
      <c r="EA41" s="74">
        <f t="shared" si="1"/>
        <v>0.5</v>
      </c>
      <c r="EB41" s="74">
        <f t="shared" si="2"/>
        <v>18</v>
      </c>
      <c r="EC41" s="102"/>
      <c r="ED41" s="102"/>
      <c r="EE41" s="17">
        <f t="shared" si="3"/>
        <v>0</v>
      </c>
      <c r="EF41" s="102"/>
      <c r="EG41" s="102"/>
      <c r="EH41" s="102"/>
      <c r="EI41" s="102"/>
      <c r="EJ41" s="102"/>
      <c r="EK41" s="102"/>
      <c r="EL41" s="102"/>
      <c r="EM41" s="102"/>
    </row>
    <row r="42" spans="1:143" s="17" customFormat="1" x14ac:dyDescent="0.25">
      <c r="A42" s="17" t="s">
        <v>97</v>
      </c>
      <c r="B42" s="17">
        <v>1</v>
      </c>
      <c r="C42" s="17">
        <v>1</v>
      </c>
      <c r="D42" s="17">
        <v>40</v>
      </c>
      <c r="U42" s="101"/>
      <c r="V42" s="101"/>
      <c r="W42" s="101"/>
      <c r="AD42" s="101"/>
      <c r="AE42" s="101"/>
      <c r="AF42" s="101"/>
      <c r="AG42" s="17">
        <v>1</v>
      </c>
      <c r="AH42" s="17">
        <v>0.5</v>
      </c>
      <c r="AI42" s="17">
        <v>9</v>
      </c>
      <c r="AK42" s="101"/>
      <c r="AL42" s="101"/>
      <c r="AM42" s="101"/>
      <c r="AN42" s="101"/>
      <c r="AO42" s="101"/>
      <c r="AP42" s="101"/>
      <c r="AQ42" s="101"/>
      <c r="AR42" s="101"/>
      <c r="AV42" s="101"/>
      <c r="AW42" s="101"/>
      <c r="AX42" s="101"/>
      <c r="BH42" s="101"/>
      <c r="BI42" s="101"/>
      <c r="BJ42" s="101"/>
      <c r="BK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G42" s="101"/>
      <c r="CH42" s="101"/>
      <c r="CI42" s="101"/>
      <c r="CJ42" s="101"/>
      <c r="CK42" s="101">
        <v>1</v>
      </c>
      <c r="CL42" s="101">
        <v>1</v>
      </c>
      <c r="CM42" s="101">
        <v>20</v>
      </c>
      <c r="DZ42" s="77">
        <f t="shared" si="0"/>
        <v>3</v>
      </c>
      <c r="EA42" s="74">
        <f t="shared" si="1"/>
        <v>2.5</v>
      </c>
      <c r="EB42" s="74">
        <f t="shared" si="2"/>
        <v>69</v>
      </c>
      <c r="EC42" s="102"/>
      <c r="ED42" s="102"/>
      <c r="EE42" s="17">
        <f t="shared" si="3"/>
        <v>1</v>
      </c>
      <c r="EF42" s="102"/>
      <c r="EG42" s="102"/>
      <c r="EH42" s="102"/>
      <c r="EI42" s="102"/>
      <c r="EJ42" s="102"/>
      <c r="EK42" s="102"/>
      <c r="EL42" s="102"/>
      <c r="EM42" s="102"/>
    </row>
    <row r="43" spans="1:143" s="17" customFormat="1" x14ac:dyDescent="0.25">
      <c r="A43" s="17" t="s">
        <v>98</v>
      </c>
      <c r="U43" s="101">
        <v>1</v>
      </c>
      <c r="V43" s="101">
        <v>1</v>
      </c>
      <c r="W43" s="101">
        <v>18</v>
      </c>
      <c r="AD43" s="101"/>
      <c r="AE43" s="101"/>
      <c r="AF43" s="101"/>
      <c r="AG43" s="17">
        <v>1</v>
      </c>
      <c r="AH43" s="17">
        <v>1</v>
      </c>
      <c r="AI43" s="17">
        <v>18</v>
      </c>
      <c r="AJ43" s="17">
        <v>1</v>
      </c>
      <c r="AK43" s="101">
        <v>1</v>
      </c>
      <c r="AL43" s="101">
        <v>18</v>
      </c>
      <c r="AM43" s="101"/>
      <c r="AN43" s="101"/>
      <c r="AO43" s="101"/>
      <c r="AP43" s="101"/>
      <c r="AQ43" s="101"/>
      <c r="AR43" s="101"/>
      <c r="AS43" s="17">
        <v>1</v>
      </c>
      <c r="AT43" s="17">
        <v>0.5</v>
      </c>
      <c r="AU43" s="17">
        <v>9</v>
      </c>
      <c r="AV43" s="101"/>
      <c r="AW43" s="101"/>
      <c r="AX43" s="101"/>
      <c r="BH43" s="101"/>
      <c r="BI43" s="101"/>
      <c r="BJ43" s="101"/>
      <c r="BK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G43" s="101"/>
      <c r="CH43" s="101"/>
      <c r="CI43" s="101"/>
      <c r="CJ43" s="101"/>
      <c r="CK43" s="101"/>
      <c r="CL43" s="101"/>
      <c r="CM43" s="101"/>
      <c r="DZ43" s="77">
        <f t="shared" si="0"/>
        <v>4</v>
      </c>
      <c r="EA43" s="74">
        <f t="shared" si="1"/>
        <v>3.5</v>
      </c>
      <c r="EB43" s="74">
        <f t="shared" si="2"/>
        <v>63</v>
      </c>
      <c r="EC43" s="102"/>
      <c r="ED43" s="102"/>
      <c r="EE43" s="17">
        <f t="shared" si="3"/>
        <v>4</v>
      </c>
      <c r="EF43" s="102"/>
      <c r="EG43" s="102"/>
      <c r="EH43" s="102"/>
      <c r="EI43" s="102"/>
      <c r="EJ43" s="102"/>
      <c r="EK43" s="102"/>
      <c r="EL43" s="102"/>
      <c r="EM43" s="102"/>
    </row>
    <row r="44" spans="1:143" s="17" customFormat="1" x14ac:dyDescent="0.25">
      <c r="A44" s="17" t="s">
        <v>212</v>
      </c>
      <c r="U44" s="101"/>
      <c r="V44" s="101"/>
      <c r="W44" s="101"/>
      <c r="AD44" s="101"/>
      <c r="AE44" s="101"/>
      <c r="AF44" s="101"/>
      <c r="AK44" s="101"/>
      <c r="AL44" s="101"/>
      <c r="AM44" s="101"/>
      <c r="AN44" s="101"/>
      <c r="AO44" s="101"/>
      <c r="AP44" s="101"/>
      <c r="AQ44" s="101"/>
      <c r="AR44" s="101"/>
      <c r="AV44" s="101"/>
      <c r="AW44" s="101"/>
      <c r="AX44" s="101"/>
      <c r="BH44" s="101"/>
      <c r="BI44" s="101"/>
      <c r="BJ44" s="101"/>
      <c r="BK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G44" s="101"/>
      <c r="CH44" s="101"/>
      <c r="CI44" s="101"/>
      <c r="CJ44" s="101"/>
      <c r="CK44" s="101"/>
      <c r="CL44" s="101"/>
      <c r="CM44" s="101"/>
      <c r="CZ44" s="17">
        <v>1</v>
      </c>
      <c r="DA44" s="17">
        <v>0.5</v>
      </c>
      <c r="DB44" s="17">
        <v>9</v>
      </c>
      <c r="DZ44" s="77">
        <f t="shared" si="0"/>
        <v>1</v>
      </c>
      <c r="EA44" s="74">
        <f t="shared" si="1"/>
        <v>0.5</v>
      </c>
      <c r="EB44" s="74">
        <f t="shared" si="2"/>
        <v>9</v>
      </c>
      <c r="EC44" s="102"/>
      <c r="ED44" s="102"/>
      <c r="EE44" s="17">
        <f t="shared" si="3"/>
        <v>0</v>
      </c>
      <c r="EF44" s="102"/>
      <c r="EG44" s="102"/>
      <c r="EH44" s="102"/>
      <c r="EI44" s="102"/>
      <c r="EJ44" s="102"/>
      <c r="EK44" s="102"/>
      <c r="EL44" s="102"/>
      <c r="EM44" s="102"/>
    </row>
    <row r="45" spans="1:143" s="17" customFormat="1" x14ac:dyDescent="0.25">
      <c r="A45" s="17" t="s">
        <v>99</v>
      </c>
      <c r="N45" s="17">
        <v>1</v>
      </c>
      <c r="O45" s="17">
        <v>1</v>
      </c>
      <c r="P45" s="17">
        <v>18</v>
      </c>
      <c r="U45" s="101"/>
      <c r="V45" s="101"/>
      <c r="W45" s="101"/>
      <c r="AD45" s="101"/>
      <c r="AE45" s="101"/>
      <c r="AF45" s="101"/>
      <c r="AK45" s="101"/>
      <c r="AL45" s="101"/>
      <c r="AM45" s="101"/>
      <c r="AN45" s="101"/>
      <c r="AO45" s="101"/>
      <c r="AP45" s="101"/>
      <c r="AQ45" s="101"/>
      <c r="AR45" s="101"/>
      <c r="AV45" s="101"/>
      <c r="AW45" s="101"/>
      <c r="AX45" s="101"/>
      <c r="BH45" s="101"/>
      <c r="BI45" s="101"/>
      <c r="BJ45" s="101"/>
      <c r="BK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G45" s="101"/>
      <c r="CH45" s="101"/>
      <c r="CI45" s="101"/>
      <c r="CJ45" s="101"/>
      <c r="CK45" s="101"/>
      <c r="CL45" s="101"/>
      <c r="CM45" s="101"/>
      <c r="DZ45" s="77">
        <f t="shared" si="0"/>
        <v>1</v>
      </c>
      <c r="EA45" s="74">
        <f t="shared" si="1"/>
        <v>1</v>
      </c>
      <c r="EB45" s="74">
        <f t="shared" si="2"/>
        <v>18</v>
      </c>
      <c r="EC45" s="102"/>
      <c r="ED45" s="102"/>
      <c r="EE45" s="17">
        <f t="shared" si="3"/>
        <v>1</v>
      </c>
      <c r="EF45" s="102"/>
      <c r="EG45" s="102"/>
      <c r="EH45" s="102"/>
      <c r="EI45" s="102"/>
      <c r="EJ45" s="102"/>
      <c r="EK45" s="102"/>
      <c r="EL45" s="102"/>
      <c r="EM45" s="102"/>
    </row>
    <row r="46" spans="1:143" s="17" customFormat="1" x14ac:dyDescent="0.25">
      <c r="A46" s="17" t="s">
        <v>100</v>
      </c>
      <c r="K46" s="17">
        <v>1</v>
      </c>
      <c r="L46" s="17">
        <v>1.17</v>
      </c>
      <c r="M46" s="17">
        <v>21</v>
      </c>
      <c r="U46" s="101"/>
      <c r="V46" s="101"/>
      <c r="W46" s="101"/>
      <c r="AD46" s="101">
        <v>1</v>
      </c>
      <c r="AE46" s="101">
        <v>1.56</v>
      </c>
      <c r="AF46" s="101">
        <v>28</v>
      </c>
      <c r="AG46" s="17">
        <v>1</v>
      </c>
      <c r="AH46" s="17">
        <v>1</v>
      </c>
      <c r="AI46" s="17">
        <v>18</v>
      </c>
      <c r="AK46" s="101"/>
      <c r="AL46" s="101"/>
      <c r="AM46" s="101"/>
      <c r="AN46" s="101"/>
      <c r="AO46" s="101"/>
      <c r="AP46" s="101"/>
      <c r="AQ46" s="101"/>
      <c r="AR46" s="101"/>
      <c r="AS46" s="17">
        <v>1</v>
      </c>
      <c r="AT46" s="17">
        <v>1.39</v>
      </c>
      <c r="AU46" s="17">
        <v>25</v>
      </c>
      <c r="AV46" s="101"/>
      <c r="AW46" s="101"/>
      <c r="AX46" s="101"/>
      <c r="BH46" s="101"/>
      <c r="BI46" s="101"/>
      <c r="BJ46" s="101"/>
      <c r="BK46" s="101"/>
      <c r="BL46" s="17">
        <v>1</v>
      </c>
      <c r="BM46" s="17">
        <v>1.5</v>
      </c>
      <c r="BN46" s="17">
        <v>27</v>
      </c>
      <c r="BO46" s="101">
        <v>1</v>
      </c>
      <c r="BP46" s="101">
        <v>1.33</v>
      </c>
      <c r="BQ46" s="101">
        <v>24</v>
      </c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G46" s="101"/>
      <c r="CH46" s="101"/>
      <c r="CI46" s="101"/>
      <c r="CJ46" s="101"/>
      <c r="CK46" s="101"/>
      <c r="CL46" s="101"/>
      <c r="CM46" s="101"/>
      <c r="DZ46" s="77">
        <f t="shared" si="0"/>
        <v>6</v>
      </c>
      <c r="EA46" s="74">
        <f t="shared" si="1"/>
        <v>7.95</v>
      </c>
      <c r="EB46" s="74">
        <f t="shared" si="2"/>
        <v>143</v>
      </c>
      <c r="EC46" s="102"/>
      <c r="ED46" s="102"/>
      <c r="EE46" s="17">
        <f t="shared" si="3"/>
        <v>7</v>
      </c>
      <c r="EF46" s="102"/>
      <c r="EG46" s="102"/>
      <c r="EH46" s="102"/>
      <c r="EI46" s="102"/>
      <c r="EJ46" s="102"/>
      <c r="EK46" s="102"/>
      <c r="EL46" s="102"/>
      <c r="EM46" s="102"/>
    </row>
    <row r="47" spans="1:143" s="17" customFormat="1" x14ac:dyDescent="0.25">
      <c r="A47" s="17" t="s">
        <v>101</v>
      </c>
      <c r="U47" s="101"/>
      <c r="V47" s="101"/>
      <c r="W47" s="101"/>
      <c r="AD47" s="101"/>
      <c r="AE47" s="101"/>
      <c r="AF47" s="101"/>
      <c r="AK47" s="101"/>
      <c r="AL47" s="101"/>
      <c r="AM47" s="101"/>
      <c r="AN47" s="101"/>
      <c r="AO47" s="101"/>
      <c r="AP47" s="101"/>
      <c r="AQ47" s="101"/>
      <c r="AR47" s="101"/>
      <c r="AV47" s="101"/>
      <c r="AW47" s="101"/>
      <c r="AX47" s="101"/>
      <c r="BH47" s="101"/>
      <c r="BI47" s="101"/>
      <c r="BJ47" s="101"/>
      <c r="BK47" s="101"/>
      <c r="BO47" s="101"/>
      <c r="BP47" s="101"/>
      <c r="BQ47" s="101"/>
      <c r="BR47" s="101">
        <v>1</v>
      </c>
      <c r="BS47" s="101">
        <v>1</v>
      </c>
      <c r="BT47" s="101">
        <v>18</v>
      </c>
      <c r="BU47" s="101"/>
      <c r="BV47" s="101"/>
      <c r="BW47" s="101"/>
      <c r="BX47" s="101"/>
      <c r="BY47" s="101"/>
      <c r="BZ47" s="101"/>
      <c r="CA47" s="101"/>
      <c r="CB47" s="101"/>
      <c r="CC47" s="101"/>
      <c r="CD47" s="17">
        <v>1</v>
      </c>
      <c r="CE47" s="17">
        <v>1</v>
      </c>
      <c r="CF47" s="17">
        <v>36</v>
      </c>
      <c r="CG47" s="101"/>
      <c r="CH47" s="101"/>
      <c r="CI47" s="101"/>
      <c r="CJ47" s="101"/>
      <c r="CK47" s="101"/>
      <c r="CL47" s="101"/>
      <c r="CM47" s="101"/>
      <c r="DZ47" s="77">
        <f t="shared" si="0"/>
        <v>2</v>
      </c>
      <c r="EA47" s="74">
        <f t="shared" si="1"/>
        <v>2</v>
      </c>
      <c r="EB47" s="74">
        <f t="shared" si="2"/>
        <v>54</v>
      </c>
      <c r="EC47" s="102"/>
      <c r="ED47" s="102"/>
      <c r="EE47" s="17">
        <f t="shared" si="3"/>
        <v>3</v>
      </c>
      <c r="EF47" s="102"/>
      <c r="EG47" s="102"/>
      <c r="EH47" s="102"/>
      <c r="EI47" s="102"/>
      <c r="EJ47" s="102"/>
      <c r="EK47" s="102"/>
      <c r="EL47" s="102"/>
      <c r="EM47" s="102"/>
    </row>
    <row r="48" spans="1:143" s="17" customFormat="1" x14ac:dyDescent="0.25">
      <c r="A48" s="17" t="s">
        <v>102</v>
      </c>
      <c r="K48" s="17">
        <v>2</v>
      </c>
      <c r="L48" s="17">
        <v>2</v>
      </c>
      <c r="M48" s="17">
        <v>36</v>
      </c>
      <c r="U48" s="101"/>
      <c r="V48" s="101"/>
      <c r="W48" s="101"/>
      <c r="AD48" s="101">
        <v>1</v>
      </c>
      <c r="AE48" s="101">
        <v>1</v>
      </c>
      <c r="AF48" s="101">
        <v>18</v>
      </c>
      <c r="AJ48" s="17">
        <v>1</v>
      </c>
      <c r="AK48" s="101">
        <v>1</v>
      </c>
      <c r="AL48" s="101">
        <v>18</v>
      </c>
      <c r="AM48" s="101"/>
      <c r="AN48" s="101"/>
      <c r="AO48" s="101"/>
      <c r="AP48" s="101"/>
      <c r="AQ48" s="101"/>
      <c r="AR48" s="101"/>
      <c r="AV48" s="101"/>
      <c r="AW48" s="101"/>
      <c r="AX48" s="101"/>
      <c r="BH48" s="101"/>
      <c r="BI48" s="101"/>
      <c r="BJ48" s="101"/>
      <c r="BK48" s="101"/>
      <c r="BO48" s="101"/>
      <c r="BP48" s="101"/>
      <c r="BQ48" s="101"/>
      <c r="BR48" s="101">
        <v>1</v>
      </c>
      <c r="BS48" s="101">
        <v>1</v>
      </c>
      <c r="BT48" s="101">
        <v>18</v>
      </c>
      <c r="BU48" s="101"/>
      <c r="BV48" s="101"/>
      <c r="BW48" s="101"/>
      <c r="BX48" s="101"/>
      <c r="BY48" s="101"/>
      <c r="BZ48" s="101"/>
      <c r="CA48" s="101"/>
      <c r="CB48" s="101"/>
      <c r="CC48" s="101"/>
      <c r="CD48" s="17">
        <v>1</v>
      </c>
      <c r="CE48" s="17">
        <v>1</v>
      </c>
      <c r="CF48" s="17">
        <v>18</v>
      </c>
      <c r="CG48" s="101"/>
      <c r="CH48" s="101"/>
      <c r="CI48" s="101"/>
      <c r="CJ48" s="101"/>
      <c r="CK48" s="101"/>
      <c r="CL48" s="101"/>
      <c r="CM48" s="101"/>
      <c r="DZ48" s="77">
        <f t="shared" si="0"/>
        <v>6</v>
      </c>
      <c r="EA48" s="74">
        <f t="shared" si="1"/>
        <v>6</v>
      </c>
      <c r="EB48" s="74">
        <f t="shared" si="2"/>
        <v>108</v>
      </c>
      <c r="EC48" s="102"/>
      <c r="ED48" s="102"/>
      <c r="EE48" s="17">
        <f t="shared" si="3"/>
        <v>6</v>
      </c>
      <c r="EF48" s="102"/>
      <c r="EG48" s="102"/>
      <c r="EH48" s="102"/>
      <c r="EI48" s="102"/>
      <c r="EJ48" s="102"/>
      <c r="EK48" s="102"/>
      <c r="EL48" s="102"/>
      <c r="EM48" s="102"/>
    </row>
    <row r="49" spans="1:143" s="17" customFormat="1" x14ac:dyDescent="0.25">
      <c r="A49" s="17" t="s">
        <v>103</v>
      </c>
      <c r="U49" s="111"/>
      <c r="V49" s="111"/>
      <c r="W49" s="111"/>
      <c r="X49" s="112"/>
      <c r="Y49" s="112"/>
      <c r="Z49" s="112"/>
      <c r="AA49" s="112"/>
      <c r="AB49" s="112"/>
      <c r="AC49" s="112"/>
      <c r="AD49" s="111"/>
      <c r="AE49" s="111"/>
      <c r="AF49" s="111"/>
      <c r="AG49" s="112"/>
      <c r="AH49" s="112"/>
      <c r="AI49" s="112"/>
      <c r="AJ49" s="112">
        <v>1</v>
      </c>
      <c r="AK49" s="111">
        <v>1</v>
      </c>
      <c r="AL49" s="111">
        <v>18</v>
      </c>
      <c r="AM49" s="111"/>
      <c r="AN49" s="111"/>
      <c r="AO49" s="111"/>
      <c r="AP49" s="111"/>
      <c r="AQ49" s="111"/>
      <c r="AR49" s="111"/>
      <c r="AS49" s="112"/>
      <c r="AT49" s="112"/>
      <c r="AU49" s="112"/>
      <c r="AV49" s="111"/>
      <c r="AW49" s="111"/>
      <c r="AX49" s="111"/>
      <c r="AY49" s="112"/>
      <c r="AZ49" s="112"/>
      <c r="BA49" s="112"/>
      <c r="BB49" s="112"/>
      <c r="BC49" s="112"/>
      <c r="BD49" s="112"/>
      <c r="BE49" s="112"/>
      <c r="BF49" s="112"/>
      <c r="BG49" s="112"/>
      <c r="BH49" s="111"/>
      <c r="BI49" s="111"/>
      <c r="BJ49" s="111"/>
      <c r="BK49" s="111"/>
      <c r="BL49" s="112"/>
      <c r="BM49" s="112"/>
      <c r="BN49" s="112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13"/>
      <c r="CE49" s="113"/>
      <c r="CF49" s="113"/>
      <c r="CG49" s="101"/>
      <c r="CH49" s="101"/>
      <c r="CI49" s="101"/>
      <c r="CJ49" s="101"/>
      <c r="CK49" s="101"/>
      <c r="CL49" s="101"/>
      <c r="CM49" s="101"/>
      <c r="DZ49" s="77">
        <f t="shared" si="0"/>
        <v>1</v>
      </c>
      <c r="EA49" s="74">
        <f t="shared" si="1"/>
        <v>1</v>
      </c>
      <c r="EB49" s="74">
        <f t="shared" si="2"/>
        <v>18</v>
      </c>
      <c r="EC49" s="102"/>
      <c r="ED49" s="102"/>
      <c r="EE49" s="17">
        <f t="shared" si="3"/>
        <v>1</v>
      </c>
      <c r="EF49" s="102"/>
      <c r="EG49" s="102"/>
      <c r="EH49" s="102"/>
      <c r="EI49" s="102"/>
      <c r="EJ49" s="102"/>
      <c r="EK49" s="102"/>
      <c r="EL49" s="102"/>
      <c r="EM49" s="102"/>
    </row>
    <row r="50" spans="1:143" s="17" customFormat="1" x14ac:dyDescent="0.25">
      <c r="A50" s="17" t="s">
        <v>213</v>
      </c>
      <c r="N50" s="17">
        <v>1</v>
      </c>
      <c r="O50" s="17">
        <v>1</v>
      </c>
      <c r="P50" s="17">
        <v>18</v>
      </c>
      <c r="U50" s="101"/>
      <c r="V50" s="101"/>
      <c r="W50" s="101"/>
      <c r="AD50" s="101"/>
      <c r="AE50" s="101"/>
      <c r="AF50" s="101"/>
      <c r="AK50" s="101"/>
      <c r="AL50" s="101"/>
      <c r="AM50" s="101"/>
      <c r="AN50" s="101"/>
      <c r="AO50" s="101"/>
      <c r="AP50" s="101"/>
      <c r="AQ50" s="101"/>
      <c r="AR50" s="101"/>
      <c r="AV50" s="101"/>
      <c r="AW50" s="101"/>
      <c r="AX50" s="101"/>
      <c r="BH50" s="101"/>
      <c r="BI50" s="101"/>
      <c r="BJ50" s="101"/>
      <c r="BK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G50" s="101"/>
      <c r="CH50" s="101"/>
      <c r="CI50" s="101"/>
      <c r="CJ50" s="101"/>
      <c r="CK50" s="101"/>
      <c r="CL50" s="101"/>
      <c r="CM50" s="101"/>
      <c r="CZ50" s="17">
        <v>1</v>
      </c>
      <c r="DA50" s="17">
        <v>0.5</v>
      </c>
      <c r="DB50" s="17">
        <v>9</v>
      </c>
      <c r="DZ50" s="77">
        <f t="shared" si="0"/>
        <v>2</v>
      </c>
      <c r="EA50" s="74">
        <f t="shared" si="1"/>
        <v>1.5</v>
      </c>
      <c r="EB50" s="74">
        <f t="shared" si="2"/>
        <v>27</v>
      </c>
      <c r="EC50" s="102"/>
      <c r="ED50" s="102"/>
      <c r="EE50" s="17">
        <f t="shared" si="3"/>
        <v>2</v>
      </c>
      <c r="EF50" s="102"/>
      <c r="EG50" s="102"/>
      <c r="EH50" s="102"/>
      <c r="EI50" s="102"/>
      <c r="EJ50" s="102"/>
      <c r="EK50" s="102"/>
      <c r="EL50" s="102"/>
      <c r="EM50" s="102"/>
    </row>
    <row r="51" spans="1:143" s="201" customFormat="1" x14ac:dyDescent="0.25">
      <c r="A51" s="201" t="s">
        <v>104</v>
      </c>
      <c r="K51" s="201">
        <v>1</v>
      </c>
      <c r="L51" s="201">
        <v>1</v>
      </c>
      <c r="M51" s="201">
        <v>18</v>
      </c>
      <c r="N51" s="201">
        <v>2</v>
      </c>
      <c r="O51" s="201">
        <v>2</v>
      </c>
      <c r="P51" s="201">
        <v>36</v>
      </c>
      <c r="U51" s="202"/>
      <c r="V51" s="202"/>
      <c r="W51" s="202"/>
      <c r="AD51" s="202">
        <v>1</v>
      </c>
      <c r="AE51" s="202">
        <v>1</v>
      </c>
      <c r="AF51" s="202">
        <v>18</v>
      </c>
      <c r="AG51" s="201">
        <v>1</v>
      </c>
      <c r="AH51" s="201">
        <v>1</v>
      </c>
      <c r="AI51" s="201">
        <v>18</v>
      </c>
      <c r="AJ51" s="201">
        <v>2</v>
      </c>
      <c r="AK51" s="202">
        <v>2</v>
      </c>
      <c r="AL51" s="202">
        <v>36</v>
      </c>
      <c r="AM51" s="202"/>
      <c r="AN51" s="202"/>
      <c r="AO51" s="202"/>
      <c r="AP51" s="202">
        <v>1</v>
      </c>
      <c r="AQ51" s="202">
        <v>1</v>
      </c>
      <c r="AR51" s="202">
        <v>18</v>
      </c>
      <c r="AS51" s="201">
        <v>1</v>
      </c>
      <c r="AT51" s="201">
        <v>1</v>
      </c>
      <c r="AU51" s="201">
        <v>18</v>
      </c>
      <c r="AV51" s="202"/>
      <c r="AW51" s="202"/>
      <c r="AX51" s="202"/>
      <c r="BH51" s="202"/>
      <c r="BI51" s="202"/>
      <c r="BJ51" s="202"/>
      <c r="BK51" s="202"/>
      <c r="BO51" s="202">
        <v>1</v>
      </c>
      <c r="BP51" s="202">
        <v>1</v>
      </c>
      <c r="BQ51" s="202">
        <v>18</v>
      </c>
      <c r="BR51" s="202">
        <v>1</v>
      </c>
      <c r="BS51" s="202">
        <v>1</v>
      </c>
      <c r="BT51" s="202">
        <v>18</v>
      </c>
      <c r="BU51" s="202">
        <v>1</v>
      </c>
      <c r="BV51" s="202">
        <v>1</v>
      </c>
      <c r="BW51" s="202">
        <v>18</v>
      </c>
      <c r="BX51" s="202"/>
      <c r="BY51" s="202"/>
      <c r="BZ51" s="202"/>
      <c r="CA51" s="202"/>
      <c r="CB51" s="202"/>
      <c r="CC51" s="202"/>
      <c r="CD51" s="201">
        <v>1</v>
      </c>
      <c r="CE51" s="201">
        <v>0.5</v>
      </c>
      <c r="CF51" s="201">
        <v>9</v>
      </c>
      <c r="CG51" s="202"/>
      <c r="CH51" s="202"/>
      <c r="CI51" s="202"/>
      <c r="CJ51" s="202"/>
      <c r="CK51" s="202"/>
      <c r="CL51" s="202"/>
      <c r="CM51" s="202"/>
      <c r="DZ51" s="77">
        <f t="shared" si="0"/>
        <v>13</v>
      </c>
      <c r="EA51" s="74">
        <f t="shared" si="1"/>
        <v>12.5</v>
      </c>
      <c r="EB51" s="74">
        <f t="shared" si="2"/>
        <v>225</v>
      </c>
      <c r="EC51" s="204"/>
      <c r="ED51" s="204"/>
      <c r="EE51" s="201">
        <f t="shared" si="3"/>
        <v>13</v>
      </c>
      <c r="EF51" s="204"/>
      <c r="EG51" s="204"/>
      <c r="EH51" s="204"/>
      <c r="EI51" s="204"/>
      <c r="EJ51" s="204"/>
      <c r="EK51" s="204"/>
      <c r="EL51" s="204"/>
      <c r="EM51" s="204"/>
    </row>
    <row r="52" spans="1:143" s="17" customFormat="1" x14ac:dyDescent="0.25">
      <c r="A52" s="17" t="s">
        <v>105</v>
      </c>
      <c r="K52" s="17">
        <v>1</v>
      </c>
      <c r="L52" s="17">
        <v>1</v>
      </c>
      <c r="M52" s="17">
        <v>18</v>
      </c>
      <c r="N52" s="17">
        <v>1</v>
      </c>
      <c r="O52" s="17">
        <v>1.17</v>
      </c>
      <c r="P52" s="17">
        <v>21</v>
      </c>
      <c r="U52" s="101"/>
      <c r="V52" s="101"/>
      <c r="W52" s="101"/>
      <c r="AD52" s="101"/>
      <c r="AE52" s="101"/>
      <c r="AF52" s="101"/>
      <c r="AK52" s="101"/>
      <c r="AL52" s="101"/>
      <c r="AM52" s="101"/>
      <c r="AN52" s="101"/>
      <c r="AO52" s="101"/>
      <c r="AP52" s="101"/>
      <c r="AQ52" s="101"/>
      <c r="AR52" s="101"/>
      <c r="AS52" s="17">
        <v>1</v>
      </c>
      <c r="AT52" s="17">
        <v>1</v>
      </c>
      <c r="AU52" s="17">
        <v>18</v>
      </c>
      <c r="AV52" s="101"/>
      <c r="AW52" s="101"/>
      <c r="AX52" s="101"/>
      <c r="BH52" s="101"/>
      <c r="BI52" s="101"/>
      <c r="BJ52" s="101"/>
      <c r="BK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G52" s="101"/>
      <c r="CH52" s="101"/>
      <c r="CI52" s="101"/>
      <c r="CJ52" s="101"/>
      <c r="CK52" s="101"/>
      <c r="CL52" s="101"/>
      <c r="CM52" s="101"/>
      <c r="CZ52" s="17">
        <v>1</v>
      </c>
      <c r="DA52" s="17">
        <v>0.83</v>
      </c>
      <c r="DB52" s="17">
        <v>15</v>
      </c>
      <c r="DZ52" s="77">
        <f t="shared" si="0"/>
        <v>4</v>
      </c>
      <c r="EA52" s="74">
        <f t="shared" si="1"/>
        <v>4</v>
      </c>
      <c r="EB52" s="74">
        <f t="shared" si="2"/>
        <v>72</v>
      </c>
      <c r="EC52" s="102"/>
      <c r="ED52" s="102"/>
      <c r="EE52" s="17">
        <f t="shared" si="3"/>
        <v>4</v>
      </c>
      <c r="EF52" s="102"/>
      <c r="EG52" s="102"/>
      <c r="EH52" s="102"/>
      <c r="EI52" s="102"/>
      <c r="EJ52" s="102"/>
      <c r="EK52" s="102"/>
      <c r="EL52" s="102"/>
      <c r="EM52" s="102"/>
    </row>
    <row r="53" spans="1:143" s="17" customFormat="1" x14ac:dyDescent="0.25">
      <c r="A53" s="17" t="s">
        <v>106</v>
      </c>
      <c r="U53" s="101"/>
      <c r="V53" s="101"/>
      <c r="W53" s="101"/>
      <c r="AD53" s="101"/>
      <c r="AE53" s="101"/>
      <c r="AF53" s="101"/>
      <c r="AJ53" s="17">
        <v>1</v>
      </c>
      <c r="AK53" s="101">
        <v>1</v>
      </c>
      <c r="AL53" s="101">
        <v>18</v>
      </c>
      <c r="AM53" s="101"/>
      <c r="AN53" s="101"/>
      <c r="AO53" s="101"/>
      <c r="AP53" s="101"/>
      <c r="AQ53" s="101"/>
      <c r="AR53" s="101"/>
      <c r="AV53" s="101"/>
      <c r="AW53" s="101"/>
      <c r="AX53" s="101"/>
      <c r="BH53" s="101"/>
      <c r="BI53" s="101"/>
      <c r="BJ53" s="101"/>
      <c r="BK53" s="101"/>
      <c r="BO53" s="101"/>
      <c r="BP53" s="101"/>
      <c r="BQ53" s="101"/>
      <c r="BR53" s="101">
        <v>1</v>
      </c>
      <c r="BS53" s="101">
        <v>1.33</v>
      </c>
      <c r="BT53" s="101">
        <v>24</v>
      </c>
      <c r="BU53" s="101"/>
      <c r="BV53" s="101"/>
      <c r="BW53" s="101"/>
      <c r="BX53" s="101"/>
      <c r="BY53" s="101"/>
      <c r="BZ53" s="101"/>
      <c r="CA53" s="101"/>
      <c r="CB53" s="101"/>
      <c r="CC53" s="101"/>
      <c r="CG53" s="101"/>
      <c r="CH53" s="101"/>
      <c r="CI53" s="101"/>
      <c r="CJ53" s="101"/>
      <c r="CK53" s="101"/>
      <c r="CL53" s="101"/>
      <c r="CM53" s="101"/>
      <c r="DZ53" s="77">
        <f t="shared" si="0"/>
        <v>2</v>
      </c>
      <c r="EA53" s="74">
        <f t="shared" si="1"/>
        <v>2.33</v>
      </c>
      <c r="EB53" s="74">
        <f t="shared" si="2"/>
        <v>42</v>
      </c>
      <c r="EC53" s="102"/>
      <c r="ED53" s="102"/>
      <c r="EE53" s="17">
        <f t="shared" si="3"/>
        <v>2</v>
      </c>
      <c r="EF53" s="102"/>
      <c r="EG53" s="102"/>
      <c r="EH53" s="102"/>
      <c r="EI53" s="102"/>
      <c r="EJ53" s="102"/>
      <c r="EK53" s="102"/>
      <c r="EL53" s="102"/>
      <c r="EM53" s="102"/>
    </row>
    <row r="54" spans="1:143" s="17" customFormat="1" x14ac:dyDescent="0.25">
      <c r="A54" s="17" t="s">
        <v>107</v>
      </c>
      <c r="U54" s="101"/>
      <c r="V54" s="101"/>
      <c r="W54" s="101"/>
      <c r="AD54" s="101"/>
      <c r="AE54" s="101"/>
      <c r="AF54" s="101"/>
      <c r="AJ54" s="17">
        <v>1</v>
      </c>
      <c r="AK54" s="101">
        <v>1</v>
      </c>
      <c r="AL54" s="101">
        <v>18</v>
      </c>
      <c r="AM54" s="101"/>
      <c r="AN54" s="101"/>
      <c r="AO54" s="101"/>
      <c r="AP54" s="101"/>
      <c r="AQ54" s="101"/>
      <c r="AR54" s="101"/>
      <c r="AV54" s="101"/>
      <c r="AW54" s="101"/>
      <c r="AX54" s="101"/>
      <c r="BH54" s="101"/>
      <c r="BI54" s="101"/>
      <c r="BJ54" s="101"/>
      <c r="BK54" s="101"/>
      <c r="BL54" s="17">
        <v>1</v>
      </c>
      <c r="BM54" s="17">
        <v>1</v>
      </c>
      <c r="BN54" s="17">
        <v>18</v>
      </c>
      <c r="BO54" s="101">
        <v>1</v>
      </c>
      <c r="BP54" s="101">
        <v>1</v>
      </c>
      <c r="BQ54" s="101">
        <v>18</v>
      </c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7">
        <v>1</v>
      </c>
      <c r="CE54" s="17">
        <v>1</v>
      </c>
      <c r="CF54" s="17">
        <v>18</v>
      </c>
      <c r="CG54" s="101"/>
      <c r="CH54" s="101"/>
      <c r="CI54" s="101"/>
      <c r="CJ54" s="101"/>
      <c r="CK54" s="101">
        <v>0</v>
      </c>
      <c r="CL54" s="101">
        <v>0.5</v>
      </c>
      <c r="CM54" s="101">
        <v>10</v>
      </c>
      <c r="DZ54" s="77">
        <f t="shared" si="0"/>
        <v>4</v>
      </c>
      <c r="EA54" s="74">
        <f t="shared" si="1"/>
        <v>4.5</v>
      </c>
      <c r="EB54" s="74">
        <f t="shared" si="2"/>
        <v>82</v>
      </c>
      <c r="EC54" s="102"/>
      <c r="ED54" s="102"/>
      <c r="EE54" s="17">
        <f t="shared" si="3"/>
        <v>4</v>
      </c>
      <c r="EF54" s="102"/>
      <c r="EG54" s="102"/>
      <c r="EH54" s="102"/>
      <c r="EI54" s="102"/>
      <c r="EJ54" s="102"/>
      <c r="EK54" s="102"/>
      <c r="EL54" s="102"/>
      <c r="EM54" s="102"/>
    </row>
    <row r="55" spans="1:143" s="17" customFormat="1" x14ac:dyDescent="0.25">
      <c r="A55" s="17" t="s">
        <v>108</v>
      </c>
      <c r="U55" s="101"/>
      <c r="V55" s="101"/>
      <c r="W55" s="101"/>
      <c r="AD55" s="101">
        <v>1</v>
      </c>
      <c r="AE55" s="101">
        <v>1</v>
      </c>
      <c r="AF55" s="101">
        <v>18</v>
      </c>
      <c r="AK55" s="101"/>
      <c r="AL55" s="101"/>
      <c r="AM55" s="101"/>
      <c r="AN55" s="101"/>
      <c r="AO55" s="101"/>
      <c r="AP55" s="101"/>
      <c r="AQ55" s="101"/>
      <c r="AR55" s="101"/>
      <c r="AV55" s="101"/>
      <c r="AW55" s="101"/>
      <c r="AX55" s="101"/>
      <c r="BH55" s="101"/>
      <c r="BI55" s="101"/>
      <c r="BJ55" s="101"/>
      <c r="BK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G55" s="101"/>
      <c r="CH55" s="101"/>
      <c r="CI55" s="101"/>
      <c r="CJ55" s="101"/>
      <c r="CK55" s="101">
        <v>1</v>
      </c>
      <c r="CL55" s="101">
        <v>1</v>
      </c>
      <c r="CM55" s="101">
        <v>20</v>
      </c>
      <c r="DZ55" s="77">
        <f t="shared" si="0"/>
        <v>2</v>
      </c>
      <c r="EA55" s="74">
        <f t="shared" si="1"/>
        <v>2</v>
      </c>
      <c r="EB55" s="74">
        <f t="shared" si="2"/>
        <v>38</v>
      </c>
      <c r="EC55" s="102"/>
      <c r="ED55" s="102"/>
      <c r="EE55" s="17">
        <f t="shared" si="3"/>
        <v>1</v>
      </c>
      <c r="EF55" s="102"/>
      <c r="EG55" s="102"/>
      <c r="EH55" s="102"/>
      <c r="EI55" s="102"/>
      <c r="EJ55" s="102"/>
      <c r="EK55" s="102"/>
      <c r="EL55" s="102"/>
      <c r="EM55" s="102"/>
    </row>
    <row r="56" spans="1:143" s="17" customFormat="1" x14ac:dyDescent="0.25">
      <c r="A56" s="17" t="s">
        <v>109</v>
      </c>
      <c r="K56" s="17">
        <v>1</v>
      </c>
      <c r="L56" s="17">
        <v>1</v>
      </c>
      <c r="M56" s="17">
        <v>18</v>
      </c>
      <c r="N56" s="17">
        <v>1</v>
      </c>
      <c r="O56" s="17">
        <v>1</v>
      </c>
      <c r="P56" s="17">
        <v>18</v>
      </c>
      <c r="U56" s="101"/>
      <c r="V56" s="101"/>
      <c r="W56" s="101"/>
      <c r="AD56" s="101"/>
      <c r="AE56" s="101"/>
      <c r="AF56" s="101"/>
      <c r="AK56" s="101"/>
      <c r="AL56" s="101"/>
      <c r="AM56" s="101"/>
      <c r="AN56" s="101"/>
      <c r="AO56" s="101"/>
      <c r="AP56" s="101"/>
      <c r="AQ56" s="101"/>
      <c r="AR56" s="101"/>
      <c r="AV56" s="101"/>
      <c r="AW56" s="101"/>
      <c r="AX56" s="101"/>
      <c r="BH56" s="101"/>
      <c r="BI56" s="101"/>
      <c r="BJ56" s="101"/>
      <c r="BK56" s="101"/>
      <c r="BL56" s="17">
        <v>1</v>
      </c>
      <c r="BM56" s="17">
        <v>1</v>
      </c>
      <c r="BN56" s="17">
        <v>18</v>
      </c>
      <c r="BO56" s="101">
        <v>1</v>
      </c>
      <c r="BP56" s="101">
        <v>0.83</v>
      </c>
      <c r="BQ56" s="101">
        <v>15</v>
      </c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G56" s="101"/>
      <c r="CH56" s="101"/>
      <c r="CI56" s="101"/>
      <c r="CJ56" s="101"/>
      <c r="CK56" s="101"/>
      <c r="CL56" s="101"/>
      <c r="CM56" s="101"/>
      <c r="CW56" s="17">
        <v>1</v>
      </c>
      <c r="CX56" s="17">
        <v>1</v>
      </c>
      <c r="CY56" s="17">
        <v>36</v>
      </c>
      <c r="DZ56" s="77">
        <f t="shared" si="0"/>
        <v>5</v>
      </c>
      <c r="EA56" s="74">
        <f t="shared" si="1"/>
        <v>4.83</v>
      </c>
      <c r="EB56" s="74">
        <f t="shared" si="2"/>
        <v>105</v>
      </c>
      <c r="EC56" s="102"/>
      <c r="ED56" s="102"/>
      <c r="EE56" s="17">
        <f t="shared" si="3"/>
        <v>4</v>
      </c>
      <c r="EF56" s="102"/>
      <c r="EG56" s="102"/>
      <c r="EH56" s="102"/>
      <c r="EI56" s="102"/>
      <c r="EJ56" s="102"/>
      <c r="EK56" s="102"/>
      <c r="EL56" s="102"/>
      <c r="EM56" s="102"/>
    </row>
    <row r="57" spans="1:143" s="17" customFormat="1" x14ac:dyDescent="0.25">
      <c r="A57" s="17" t="s">
        <v>110</v>
      </c>
      <c r="U57" s="101"/>
      <c r="V57" s="101"/>
      <c r="W57" s="101"/>
      <c r="AD57" s="101"/>
      <c r="AE57" s="101"/>
      <c r="AF57" s="101"/>
      <c r="AK57" s="101"/>
      <c r="AL57" s="101"/>
      <c r="AM57" s="101"/>
      <c r="AN57" s="101"/>
      <c r="AO57" s="101"/>
      <c r="AP57" s="101"/>
      <c r="AQ57" s="101"/>
      <c r="AR57" s="101"/>
      <c r="AV57" s="101"/>
      <c r="AW57" s="101"/>
      <c r="AX57" s="101"/>
      <c r="BH57" s="101"/>
      <c r="BI57" s="101"/>
      <c r="BJ57" s="101"/>
      <c r="BK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G57" s="101"/>
      <c r="CH57" s="101"/>
      <c r="CI57" s="101"/>
      <c r="CJ57" s="101"/>
      <c r="CK57" s="101"/>
      <c r="CL57" s="101"/>
      <c r="CM57" s="101"/>
      <c r="DD57" s="17">
        <v>1</v>
      </c>
      <c r="DE57" s="17">
        <v>1</v>
      </c>
      <c r="DF57" s="17">
        <v>36</v>
      </c>
      <c r="DG57" s="17">
        <v>2</v>
      </c>
      <c r="DH57" s="17">
        <v>2</v>
      </c>
      <c r="DI57" s="17">
        <v>60</v>
      </c>
      <c r="DZ57" s="77">
        <f t="shared" si="0"/>
        <v>3</v>
      </c>
      <c r="EA57" s="74">
        <f t="shared" si="1"/>
        <v>3</v>
      </c>
      <c r="EB57" s="74">
        <f t="shared" si="2"/>
        <v>96</v>
      </c>
      <c r="EC57" s="102"/>
      <c r="ED57" s="102"/>
      <c r="EE57" s="17">
        <f t="shared" si="3"/>
        <v>0</v>
      </c>
      <c r="EF57" s="102"/>
      <c r="EG57" s="102"/>
      <c r="EH57" s="102"/>
      <c r="EI57" s="102"/>
      <c r="EJ57" s="102"/>
      <c r="EK57" s="102"/>
      <c r="EL57" s="102"/>
      <c r="EM57" s="102"/>
    </row>
    <row r="58" spans="1:143" s="17" customFormat="1" x14ac:dyDescent="0.25">
      <c r="A58" s="17" t="s">
        <v>111</v>
      </c>
      <c r="U58" s="101"/>
      <c r="V58" s="101"/>
      <c r="W58" s="101"/>
      <c r="AD58" s="101"/>
      <c r="AE58" s="101"/>
      <c r="AF58" s="101"/>
      <c r="AG58" s="17">
        <v>1</v>
      </c>
      <c r="AH58" s="17">
        <v>1.1000000000000001</v>
      </c>
      <c r="AI58" s="17">
        <v>20</v>
      </c>
      <c r="AJ58" s="17">
        <v>1</v>
      </c>
      <c r="AK58" s="101">
        <v>1.1000000000000001</v>
      </c>
      <c r="AL58" s="101">
        <v>20</v>
      </c>
      <c r="AM58" s="101">
        <v>1</v>
      </c>
      <c r="AN58" s="101">
        <v>1.1000000000000001</v>
      </c>
      <c r="AO58" s="101">
        <v>20</v>
      </c>
      <c r="AP58" s="101">
        <v>1</v>
      </c>
      <c r="AQ58" s="101">
        <v>1.1000000000000001</v>
      </c>
      <c r="AR58" s="101">
        <v>20</v>
      </c>
      <c r="AV58" s="101"/>
      <c r="AW58" s="101"/>
      <c r="AX58" s="101"/>
      <c r="BH58" s="101"/>
      <c r="BI58" s="101"/>
      <c r="BJ58" s="101"/>
      <c r="BK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G58" s="101"/>
      <c r="CH58" s="101"/>
      <c r="CI58" s="101"/>
      <c r="CJ58" s="101"/>
      <c r="CK58" s="101"/>
      <c r="CL58" s="101"/>
      <c r="CM58" s="101"/>
      <c r="DZ58" s="77">
        <f t="shared" si="0"/>
        <v>4</v>
      </c>
      <c r="EA58" s="74">
        <f t="shared" si="1"/>
        <v>4.4000000000000004</v>
      </c>
      <c r="EB58" s="74">
        <f t="shared" si="2"/>
        <v>80</v>
      </c>
      <c r="EC58" s="102"/>
      <c r="ED58" s="102"/>
      <c r="EE58" s="17">
        <f t="shared" si="3"/>
        <v>4</v>
      </c>
      <c r="EF58" s="102"/>
      <c r="EG58" s="102"/>
      <c r="EH58" s="102"/>
      <c r="EI58" s="102"/>
      <c r="EJ58" s="102"/>
      <c r="EK58" s="102"/>
      <c r="EL58" s="102"/>
      <c r="EM58" s="102"/>
    </row>
    <row r="59" spans="1:143" s="17" customFormat="1" x14ac:dyDescent="0.25">
      <c r="A59" s="17" t="s">
        <v>112</v>
      </c>
      <c r="U59" s="111"/>
      <c r="V59" s="111"/>
      <c r="W59" s="111"/>
      <c r="X59" s="112"/>
      <c r="Y59" s="112"/>
      <c r="Z59" s="112"/>
      <c r="AA59" s="112"/>
      <c r="AB59" s="112"/>
      <c r="AC59" s="112"/>
      <c r="AD59" s="111"/>
      <c r="AE59" s="111"/>
      <c r="AF59" s="111"/>
      <c r="AI59" s="112"/>
      <c r="AJ59" s="112"/>
      <c r="AK59" s="111"/>
      <c r="AL59" s="111"/>
      <c r="AM59" s="111"/>
      <c r="AN59" s="111"/>
      <c r="AO59" s="111"/>
      <c r="AP59" s="111"/>
      <c r="AQ59" s="111"/>
      <c r="AR59" s="111"/>
      <c r="AS59" s="112"/>
      <c r="AT59" s="112"/>
      <c r="AU59" s="112"/>
      <c r="AV59" s="111"/>
      <c r="AW59" s="111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1"/>
      <c r="BI59" s="111"/>
      <c r="BJ59" s="111"/>
      <c r="BK59" s="111"/>
      <c r="BL59" s="112"/>
      <c r="BM59" s="112"/>
      <c r="BN59" s="112"/>
      <c r="BO59" s="101"/>
      <c r="BP59" s="101"/>
      <c r="BQ59" s="101"/>
      <c r="BR59" s="101"/>
      <c r="BS59" s="101"/>
      <c r="BT59" s="101"/>
      <c r="BU59" s="101">
        <v>1</v>
      </c>
      <c r="BV59" s="101">
        <v>1</v>
      </c>
      <c r="BW59" s="101">
        <v>18</v>
      </c>
      <c r="BX59" s="101"/>
      <c r="BY59" s="101"/>
      <c r="BZ59" s="101"/>
      <c r="CA59" s="101"/>
      <c r="CB59" s="101"/>
      <c r="CC59" s="101"/>
      <c r="CD59" s="113"/>
      <c r="CE59" s="113"/>
      <c r="CF59" s="113"/>
      <c r="CG59" s="101"/>
      <c r="CH59" s="101"/>
      <c r="CI59" s="101"/>
      <c r="CJ59" s="101"/>
      <c r="CK59" s="101">
        <v>0</v>
      </c>
      <c r="CL59" s="101">
        <v>0.25</v>
      </c>
      <c r="CM59" s="101">
        <v>5</v>
      </c>
      <c r="CN59" s="17">
        <v>0</v>
      </c>
      <c r="CO59" s="17">
        <v>0.25</v>
      </c>
      <c r="CP59" s="17">
        <v>5</v>
      </c>
      <c r="DZ59" s="77">
        <f t="shared" si="0"/>
        <v>1</v>
      </c>
      <c r="EA59" s="74">
        <f t="shared" si="1"/>
        <v>1.5</v>
      </c>
      <c r="EB59" s="74">
        <f t="shared" si="2"/>
        <v>28</v>
      </c>
      <c r="EC59" s="102"/>
      <c r="ED59" s="102"/>
      <c r="EE59" s="17">
        <f t="shared" si="3"/>
        <v>1</v>
      </c>
      <c r="EF59" s="102"/>
      <c r="EG59" s="102"/>
      <c r="EH59" s="102"/>
      <c r="EI59" s="102"/>
      <c r="EJ59" s="102"/>
      <c r="EK59" s="102"/>
      <c r="EL59" s="102"/>
      <c r="EM59" s="102"/>
    </row>
    <row r="60" spans="1:143" s="17" customFormat="1" x14ac:dyDescent="0.25">
      <c r="A60" s="17" t="s">
        <v>113</v>
      </c>
      <c r="U60" s="101"/>
      <c r="V60" s="101"/>
      <c r="W60" s="101"/>
      <c r="AD60" s="101"/>
      <c r="AE60" s="101"/>
      <c r="AF60" s="101"/>
      <c r="AK60" s="101"/>
      <c r="AL60" s="101"/>
      <c r="AM60" s="101"/>
      <c r="AN60" s="101"/>
      <c r="AO60" s="101"/>
      <c r="AP60" s="101"/>
      <c r="AQ60" s="101"/>
      <c r="AR60" s="101"/>
      <c r="AV60" s="101"/>
      <c r="AW60" s="101"/>
      <c r="AX60" s="101"/>
      <c r="BH60" s="101"/>
      <c r="BI60" s="101"/>
      <c r="BJ60" s="101"/>
      <c r="BK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G60" s="101"/>
      <c r="CH60" s="101"/>
      <c r="CI60" s="101"/>
      <c r="CJ60" s="101"/>
      <c r="CK60" s="101"/>
      <c r="CL60" s="101"/>
      <c r="CM60" s="101"/>
      <c r="CW60" s="17">
        <v>1</v>
      </c>
      <c r="CX60" s="17">
        <v>0.5</v>
      </c>
      <c r="CY60" s="17">
        <v>18</v>
      </c>
      <c r="DD60" s="17">
        <v>1</v>
      </c>
      <c r="DE60" s="17">
        <v>1</v>
      </c>
      <c r="DF60" s="17">
        <v>36</v>
      </c>
      <c r="DZ60" s="77">
        <f t="shared" si="0"/>
        <v>2</v>
      </c>
      <c r="EA60" s="74">
        <f t="shared" si="1"/>
        <v>1.5</v>
      </c>
      <c r="EB60" s="74">
        <f t="shared" si="2"/>
        <v>54</v>
      </c>
      <c r="EC60" s="102"/>
      <c r="ED60" s="102"/>
      <c r="EE60" s="17">
        <f t="shared" si="3"/>
        <v>1</v>
      </c>
      <c r="EF60" s="102"/>
      <c r="EG60" s="102"/>
      <c r="EH60" s="102"/>
      <c r="EI60" s="102"/>
      <c r="EJ60" s="102"/>
      <c r="EK60" s="102"/>
      <c r="EL60" s="102"/>
      <c r="EM60" s="102"/>
    </row>
    <row r="61" spans="1:143" s="201" customFormat="1" x14ac:dyDescent="0.25">
      <c r="A61" s="201" t="s">
        <v>115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8"/>
      <c r="V61" s="208"/>
      <c r="W61" s="208"/>
      <c r="X61" s="203"/>
      <c r="Y61" s="203"/>
      <c r="Z61" s="203"/>
      <c r="AA61" s="203"/>
      <c r="AB61" s="203"/>
      <c r="AC61" s="203"/>
      <c r="AD61" s="208">
        <v>1</v>
      </c>
      <c r="AE61" s="208">
        <v>1.5</v>
      </c>
      <c r="AF61" s="208">
        <v>27</v>
      </c>
      <c r="AG61" s="203"/>
      <c r="AH61" s="203"/>
      <c r="AI61" s="203"/>
      <c r="AJ61" s="203">
        <v>1</v>
      </c>
      <c r="AK61" s="208">
        <v>1</v>
      </c>
      <c r="AL61" s="208">
        <v>18</v>
      </c>
      <c r="AM61" s="208"/>
      <c r="AN61" s="208"/>
      <c r="AO61" s="208"/>
      <c r="AP61" s="208"/>
      <c r="AQ61" s="208"/>
      <c r="AR61" s="208"/>
      <c r="AS61" s="203"/>
      <c r="AT61" s="203"/>
      <c r="AU61" s="203"/>
      <c r="AV61" s="208"/>
      <c r="AW61" s="208"/>
      <c r="AX61" s="208"/>
      <c r="AY61" s="203"/>
      <c r="AZ61" s="203"/>
      <c r="BA61" s="203"/>
      <c r="BB61" s="203"/>
      <c r="BC61" s="203"/>
      <c r="BD61" s="203"/>
      <c r="BE61" s="203"/>
      <c r="BF61" s="203"/>
      <c r="BG61" s="203"/>
      <c r="BH61" s="208"/>
      <c r="BI61" s="208"/>
      <c r="BJ61" s="208"/>
      <c r="BK61" s="208"/>
      <c r="BL61" s="203">
        <v>2</v>
      </c>
      <c r="BM61" s="203">
        <v>2.83</v>
      </c>
      <c r="BN61" s="203">
        <v>51</v>
      </c>
      <c r="BO61" s="208"/>
      <c r="BP61" s="208"/>
      <c r="BQ61" s="208"/>
      <c r="BR61" s="208">
        <v>1</v>
      </c>
      <c r="BS61" s="208">
        <v>1.33</v>
      </c>
      <c r="BT61" s="208">
        <v>24</v>
      </c>
      <c r="BU61" s="208"/>
      <c r="BV61" s="208"/>
      <c r="BW61" s="208"/>
      <c r="BX61" s="208">
        <v>1</v>
      </c>
      <c r="BY61" s="208">
        <v>0.72</v>
      </c>
      <c r="BZ61" s="208">
        <v>13</v>
      </c>
      <c r="CA61" s="208"/>
      <c r="CB61" s="208"/>
      <c r="CC61" s="208"/>
      <c r="CD61" s="203"/>
      <c r="CE61" s="203"/>
      <c r="CF61" s="203"/>
      <c r="CG61" s="208"/>
      <c r="CH61" s="208"/>
      <c r="CI61" s="208"/>
      <c r="CJ61" s="208"/>
      <c r="CK61" s="208"/>
      <c r="CL61" s="208"/>
      <c r="CM61" s="202"/>
      <c r="CZ61" s="201">
        <v>1</v>
      </c>
      <c r="DA61" s="201">
        <v>0.67</v>
      </c>
      <c r="DB61" s="201">
        <v>12</v>
      </c>
      <c r="DZ61" s="77">
        <f t="shared" si="0"/>
        <v>7</v>
      </c>
      <c r="EA61" s="74">
        <f t="shared" si="1"/>
        <v>8.0500000000000007</v>
      </c>
      <c r="EB61" s="74">
        <f t="shared" si="2"/>
        <v>145</v>
      </c>
      <c r="EC61" s="204"/>
      <c r="ED61" s="204"/>
      <c r="EE61" s="201">
        <f t="shared" si="3"/>
        <v>6</v>
      </c>
      <c r="EF61" s="204"/>
      <c r="EG61" s="204"/>
      <c r="EH61" s="204"/>
      <c r="EI61" s="204"/>
      <c r="EJ61" s="204"/>
      <c r="EK61" s="204"/>
      <c r="EL61" s="204"/>
      <c r="EM61" s="204"/>
    </row>
    <row r="62" spans="1:143" s="17" customFormat="1" x14ac:dyDescent="0.25">
      <c r="A62" s="17" t="s">
        <v>158</v>
      </c>
      <c r="K62" s="17">
        <v>1</v>
      </c>
      <c r="L62" s="17">
        <v>1</v>
      </c>
      <c r="M62" s="17">
        <v>18</v>
      </c>
      <c r="U62" s="101"/>
      <c r="V62" s="101"/>
      <c r="W62" s="101"/>
      <c r="AD62" s="101"/>
      <c r="AE62" s="101"/>
      <c r="AF62" s="101"/>
      <c r="AK62" s="101"/>
      <c r="AL62" s="101"/>
      <c r="AM62" s="101">
        <v>1</v>
      </c>
      <c r="AN62" s="101">
        <v>1.1100000000000001</v>
      </c>
      <c r="AO62" s="101">
        <v>20</v>
      </c>
      <c r="AP62" s="101"/>
      <c r="AQ62" s="101"/>
      <c r="AR62" s="101"/>
      <c r="AV62" s="101"/>
      <c r="AW62" s="101"/>
      <c r="AX62" s="101"/>
      <c r="BH62" s="101"/>
      <c r="BI62" s="101"/>
      <c r="BJ62" s="101"/>
      <c r="BK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G62" s="101"/>
      <c r="CH62" s="101"/>
      <c r="CI62" s="101"/>
      <c r="CJ62" s="101"/>
      <c r="CK62" s="101"/>
      <c r="CL62" s="101"/>
      <c r="CM62" s="101"/>
      <c r="CQ62" s="17">
        <v>1</v>
      </c>
      <c r="CR62" s="17">
        <v>1</v>
      </c>
      <c r="CS62" s="17">
        <v>20</v>
      </c>
      <c r="DJ62" s="17">
        <v>1</v>
      </c>
      <c r="DK62" s="17">
        <v>1</v>
      </c>
      <c r="DL62" s="17">
        <v>36</v>
      </c>
      <c r="DZ62" s="77">
        <f t="shared" si="0"/>
        <v>4</v>
      </c>
      <c r="EA62" s="74">
        <f t="shared" si="1"/>
        <v>4.1100000000000003</v>
      </c>
      <c r="EB62" s="74">
        <f t="shared" si="2"/>
        <v>94</v>
      </c>
      <c r="EC62" s="102"/>
      <c r="ED62" s="102"/>
      <c r="EE62" s="17">
        <f t="shared" si="3"/>
        <v>3</v>
      </c>
      <c r="EF62" s="102"/>
      <c r="EG62" s="102"/>
      <c r="EH62" s="102"/>
      <c r="EI62" s="102"/>
      <c r="EJ62" s="102"/>
      <c r="EK62" s="102"/>
      <c r="EL62" s="102"/>
      <c r="EM62" s="102"/>
    </row>
    <row r="63" spans="1:143" s="17" customFormat="1" x14ac:dyDescent="0.25">
      <c r="A63" s="17" t="s">
        <v>114</v>
      </c>
      <c r="K63" s="17">
        <v>1</v>
      </c>
      <c r="L63" s="17">
        <v>1.17</v>
      </c>
      <c r="M63" s="17">
        <v>21</v>
      </c>
      <c r="U63" s="101"/>
      <c r="V63" s="101"/>
      <c r="W63" s="101"/>
      <c r="AD63" s="101"/>
      <c r="AE63" s="101"/>
      <c r="AF63" s="101"/>
      <c r="AJ63" s="17">
        <v>1</v>
      </c>
      <c r="AK63" s="101">
        <v>1.67</v>
      </c>
      <c r="AL63" s="101">
        <v>30</v>
      </c>
      <c r="AM63" s="101"/>
      <c r="AN63" s="101"/>
      <c r="AO63" s="101"/>
      <c r="AP63" s="101"/>
      <c r="AQ63" s="101"/>
      <c r="AR63" s="101"/>
      <c r="AV63" s="101"/>
      <c r="AW63" s="101"/>
      <c r="AX63" s="101"/>
      <c r="BH63" s="101"/>
      <c r="BI63" s="101"/>
      <c r="BJ63" s="101"/>
      <c r="BK63" s="101"/>
      <c r="BO63" s="101"/>
      <c r="BP63" s="101"/>
      <c r="BQ63" s="101"/>
      <c r="BR63" s="101">
        <v>1</v>
      </c>
      <c r="BS63" s="101">
        <v>1.72</v>
      </c>
      <c r="BT63" s="101">
        <v>31</v>
      </c>
      <c r="BU63" s="101"/>
      <c r="BV63" s="101"/>
      <c r="BW63" s="101"/>
      <c r="BX63" s="101"/>
      <c r="BY63" s="101"/>
      <c r="BZ63" s="101"/>
      <c r="CA63" s="101"/>
      <c r="CB63" s="101"/>
      <c r="CC63" s="101"/>
      <c r="CG63" s="101"/>
      <c r="CH63" s="101"/>
      <c r="CI63" s="101"/>
      <c r="CJ63" s="101"/>
      <c r="CK63" s="101"/>
      <c r="CL63" s="101"/>
      <c r="CM63" s="101"/>
      <c r="CW63" s="17">
        <v>1</v>
      </c>
      <c r="CX63" s="17">
        <v>1</v>
      </c>
      <c r="CY63" s="17">
        <v>36</v>
      </c>
      <c r="DZ63" s="77">
        <f t="shared" si="0"/>
        <v>4</v>
      </c>
      <c r="EA63" s="74">
        <f t="shared" si="1"/>
        <v>5.56</v>
      </c>
      <c r="EB63" s="74">
        <f t="shared" si="2"/>
        <v>118</v>
      </c>
      <c r="EC63" s="102"/>
      <c r="ED63" s="102"/>
      <c r="EE63" s="17">
        <f t="shared" si="3"/>
        <v>4</v>
      </c>
      <c r="EF63" s="102"/>
      <c r="EG63" s="102"/>
      <c r="EH63" s="102"/>
      <c r="EI63" s="102"/>
      <c r="EJ63" s="102"/>
      <c r="EK63" s="102"/>
      <c r="EL63" s="102"/>
      <c r="EM63" s="102"/>
    </row>
    <row r="64" spans="1:143" s="17" customFormat="1" x14ac:dyDescent="0.25">
      <c r="A64" s="17" t="s">
        <v>116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>
        <v>1</v>
      </c>
      <c r="O64" s="56">
        <v>1</v>
      </c>
      <c r="P64" s="56">
        <v>18</v>
      </c>
      <c r="Q64" s="56"/>
      <c r="R64" s="56"/>
      <c r="S64" s="56"/>
      <c r="T64" s="56"/>
      <c r="U64" s="103"/>
      <c r="V64" s="103"/>
      <c r="W64" s="103"/>
      <c r="X64" s="56"/>
      <c r="Y64" s="56"/>
      <c r="Z64" s="56"/>
      <c r="AA64" s="56"/>
      <c r="AB64" s="56"/>
      <c r="AC64" s="56"/>
      <c r="AD64" s="103"/>
      <c r="AE64" s="103"/>
      <c r="AF64" s="103"/>
      <c r="AG64" s="56"/>
      <c r="AH64" s="56"/>
      <c r="AI64" s="56"/>
      <c r="AJ64" s="56"/>
      <c r="AK64" s="103"/>
      <c r="AL64" s="103"/>
      <c r="AM64" s="103"/>
      <c r="AN64" s="103"/>
      <c r="AO64" s="103"/>
      <c r="AP64" s="103"/>
      <c r="AQ64" s="103"/>
      <c r="AR64" s="103"/>
      <c r="AS64" s="56"/>
      <c r="AT64" s="56"/>
      <c r="AU64" s="56"/>
      <c r="AV64" s="103"/>
      <c r="AW64" s="103"/>
      <c r="AX64" s="103"/>
      <c r="BH64" s="101"/>
      <c r="BI64" s="101"/>
      <c r="BJ64" s="101"/>
      <c r="BK64" s="101"/>
      <c r="BO64" s="101"/>
      <c r="BP64" s="101"/>
      <c r="BQ64" s="101"/>
      <c r="BR64" s="101">
        <v>1</v>
      </c>
      <c r="BS64" s="101">
        <v>1</v>
      </c>
      <c r="BT64" s="101">
        <v>18</v>
      </c>
      <c r="BU64" s="101">
        <v>1</v>
      </c>
      <c r="BV64" s="101">
        <v>1</v>
      </c>
      <c r="BW64" s="101">
        <v>18</v>
      </c>
      <c r="BX64" s="101"/>
      <c r="BY64" s="101"/>
      <c r="BZ64" s="101"/>
      <c r="CA64" s="101"/>
      <c r="CB64" s="101"/>
      <c r="CC64" s="101"/>
      <c r="CG64" s="101"/>
      <c r="CH64" s="101"/>
      <c r="CI64" s="101"/>
      <c r="CJ64" s="101"/>
      <c r="CK64" s="101"/>
      <c r="CL64" s="101"/>
      <c r="CM64" s="101"/>
      <c r="CW64" s="17">
        <v>1</v>
      </c>
      <c r="CX64" s="17">
        <v>1</v>
      </c>
      <c r="CY64" s="17">
        <v>36</v>
      </c>
      <c r="DZ64" s="77">
        <f t="shared" si="0"/>
        <v>4</v>
      </c>
      <c r="EA64" s="74">
        <f t="shared" si="1"/>
        <v>4</v>
      </c>
      <c r="EB64" s="74">
        <f t="shared" si="2"/>
        <v>90</v>
      </c>
      <c r="EC64" s="102"/>
      <c r="ED64" s="102"/>
      <c r="EE64" s="17">
        <f t="shared" si="3"/>
        <v>3</v>
      </c>
      <c r="EF64" s="102"/>
      <c r="EG64" s="102"/>
      <c r="EH64" s="102"/>
      <c r="EI64" s="102"/>
      <c r="EJ64" s="102"/>
      <c r="EK64" s="102"/>
      <c r="EL64" s="102"/>
      <c r="EM64" s="102"/>
    </row>
    <row r="65" spans="1:143" s="17" customFormat="1" x14ac:dyDescent="0.25">
      <c r="A65" s="17" t="s">
        <v>117</v>
      </c>
      <c r="U65" s="101"/>
      <c r="V65" s="101"/>
      <c r="W65" s="101"/>
      <c r="X65" s="17">
        <v>1</v>
      </c>
      <c r="Y65" s="17">
        <v>0.5</v>
      </c>
      <c r="Z65" s="17">
        <v>9</v>
      </c>
      <c r="AD65" s="101"/>
      <c r="AE65" s="101"/>
      <c r="AF65" s="101"/>
      <c r="AK65" s="101"/>
      <c r="AL65" s="101"/>
      <c r="AM65" s="101"/>
      <c r="AN65" s="101"/>
      <c r="AO65" s="101"/>
      <c r="AP65" s="101">
        <v>1</v>
      </c>
      <c r="AQ65" s="101">
        <v>0.67</v>
      </c>
      <c r="AR65" s="101">
        <v>12</v>
      </c>
      <c r="AV65" s="101"/>
      <c r="AW65" s="101"/>
      <c r="AX65" s="101"/>
      <c r="BH65" s="101"/>
      <c r="BI65" s="101"/>
      <c r="BJ65" s="101"/>
      <c r="BK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G65" s="101"/>
      <c r="CH65" s="101"/>
      <c r="CI65" s="101"/>
      <c r="CJ65" s="101"/>
      <c r="CK65" s="101"/>
      <c r="CL65" s="101"/>
      <c r="CM65" s="101"/>
      <c r="DZ65" s="77">
        <f t="shared" si="0"/>
        <v>2</v>
      </c>
      <c r="EA65" s="74">
        <f t="shared" si="1"/>
        <v>1.17</v>
      </c>
      <c r="EB65" s="74">
        <f t="shared" si="2"/>
        <v>21</v>
      </c>
      <c r="EC65" s="102"/>
      <c r="ED65" s="102"/>
      <c r="EE65" s="17">
        <f t="shared" si="3"/>
        <v>2</v>
      </c>
      <c r="EF65" s="102"/>
      <c r="EG65" s="102"/>
      <c r="EH65" s="102"/>
      <c r="EI65" s="102"/>
      <c r="EJ65" s="102"/>
      <c r="EK65" s="102"/>
      <c r="EL65" s="102"/>
      <c r="EM65" s="102"/>
    </row>
    <row r="66" spans="1:143" s="108" customFormat="1" ht="17.25" customHeight="1" x14ac:dyDescent="0.25">
      <c r="A66" s="108" t="s">
        <v>118</v>
      </c>
      <c r="U66" s="114"/>
      <c r="V66" s="114"/>
      <c r="W66" s="114"/>
      <c r="AD66" s="114"/>
      <c r="AE66" s="114"/>
      <c r="AF66" s="114"/>
      <c r="AK66" s="114"/>
      <c r="AL66" s="114"/>
      <c r="AM66" s="114"/>
      <c r="AN66" s="114"/>
      <c r="AO66" s="114"/>
      <c r="AP66" s="114"/>
      <c r="AQ66" s="114"/>
      <c r="AR66" s="114"/>
      <c r="AV66" s="114"/>
      <c r="AW66" s="114"/>
      <c r="AX66" s="114"/>
      <c r="BH66" s="114"/>
      <c r="BI66" s="114"/>
      <c r="BJ66" s="114"/>
      <c r="BK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>
        <v>1</v>
      </c>
      <c r="BY66" s="114">
        <v>0.5</v>
      </c>
      <c r="BZ66" s="114">
        <v>9</v>
      </c>
      <c r="CA66" s="114"/>
      <c r="CB66" s="114"/>
      <c r="CC66" s="114"/>
      <c r="CG66" s="114"/>
      <c r="CH66" s="114"/>
      <c r="CI66" s="114"/>
      <c r="CJ66" s="114"/>
      <c r="CK66" s="114"/>
      <c r="CL66" s="114"/>
      <c r="CM66" s="114"/>
      <c r="DZ66" s="77">
        <f t="shared" si="0"/>
        <v>1</v>
      </c>
      <c r="EA66" s="74">
        <f t="shared" si="1"/>
        <v>0.5</v>
      </c>
      <c r="EB66" s="74">
        <f t="shared" si="2"/>
        <v>9</v>
      </c>
      <c r="EC66" s="102"/>
      <c r="ED66" s="102"/>
      <c r="EE66" s="17">
        <f t="shared" si="3"/>
        <v>1</v>
      </c>
      <c r="EF66" s="102"/>
      <c r="EG66" s="102"/>
      <c r="EH66" s="102"/>
      <c r="EI66" s="102"/>
      <c r="EJ66" s="102"/>
      <c r="EK66" s="102"/>
      <c r="EL66" s="102"/>
      <c r="EM66" s="102"/>
    </row>
    <row r="67" spans="1:143" s="17" customFormat="1" x14ac:dyDescent="0.25">
      <c r="A67" s="17" t="s">
        <v>119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115"/>
      <c r="V67" s="115"/>
      <c r="W67" s="115"/>
      <c r="X67" s="57"/>
      <c r="Y67" s="57"/>
      <c r="Z67" s="57"/>
      <c r="AA67" s="57"/>
      <c r="AB67" s="57"/>
      <c r="AC67" s="57"/>
      <c r="AD67" s="115"/>
      <c r="AE67" s="115"/>
      <c r="AF67" s="115"/>
      <c r="AG67" s="57"/>
      <c r="AH67" s="57"/>
      <c r="AI67" s="57"/>
      <c r="AJ67" s="57"/>
      <c r="AK67" s="115"/>
      <c r="AL67" s="115"/>
      <c r="AM67" s="115"/>
      <c r="AN67" s="115"/>
      <c r="AO67" s="115"/>
      <c r="AP67" s="115"/>
      <c r="AQ67" s="115"/>
      <c r="AR67" s="115"/>
      <c r="AS67" s="57"/>
      <c r="AT67" s="57"/>
      <c r="AU67" s="57"/>
      <c r="AV67" s="115"/>
      <c r="AW67" s="115"/>
      <c r="AX67" s="115"/>
      <c r="AY67" s="57"/>
      <c r="AZ67" s="57"/>
      <c r="BA67" s="57"/>
      <c r="BB67" s="57"/>
      <c r="BC67" s="57"/>
      <c r="BD67" s="57"/>
      <c r="BE67" s="57"/>
      <c r="BF67" s="57"/>
      <c r="BG67" s="57"/>
      <c r="BH67" s="115"/>
      <c r="BI67" s="115"/>
      <c r="BJ67" s="115"/>
      <c r="BK67" s="115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G67" s="101"/>
      <c r="CH67" s="101"/>
      <c r="CI67" s="101"/>
      <c r="CJ67" s="101"/>
      <c r="CK67" s="101"/>
      <c r="CL67" s="101"/>
      <c r="CM67" s="101"/>
      <c r="DD67" s="17">
        <v>1</v>
      </c>
      <c r="DE67" s="17">
        <v>0.5</v>
      </c>
      <c r="DF67" s="17">
        <v>18</v>
      </c>
      <c r="DZ67" s="77">
        <f t="shared" si="0"/>
        <v>1</v>
      </c>
      <c r="EA67" s="74">
        <f t="shared" si="1"/>
        <v>0.5</v>
      </c>
      <c r="EB67" s="74">
        <f t="shared" si="2"/>
        <v>18</v>
      </c>
      <c r="EC67" s="118"/>
      <c r="ED67" s="105"/>
      <c r="EE67" s="17">
        <f t="shared" si="3"/>
        <v>0</v>
      </c>
      <c r="EF67" s="118"/>
    </row>
    <row r="68" spans="1:143" s="205" customFormat="1" x14ac:dyDescent="0.25">
      <c r="A68" s="205" t="s">
        <v>120</v>
      </c>
      <c r="C68" s="206"/>
      <c r="D68" s="206"/>
      <c r="E68" s="206"/>
      <c r="F68" s="206"/>
      <c r="G68" s="206"/>
      <c r="H68" s="206"/>
      <c r="I68" s="206"/>
      <c r="J68" s="206"/>
      <c r="K68" s="206">
        <v>1</v>
      </c>
      <c r="L68" s="206">
        <v>1</v>
      </c>
      <c r="M68" s="206">
        <v>18</v>
      </c>
      <c r="N68" s="206"/>
      <c r="O68" s="206"/>
      <c r="P68" s="206"/>
      <c r="Q68" s="206"/>
      <c r="R68" s="206"/>
      <c r="S68" s="206"/>
      <c r="T68" s="206"/>
      <c r="U68" s="207"/>
      <c r="V68" s="207"/>
      <c r="W68" s="207"/>
      <c r="X68" s="206"/>
      <c r="Y68" s="206"/>
      <c r="Z68" s="206"/>
      <c r="AA68" s="206"/>
      <c r="AB68" s="206"/>
      <c r="AC68" s="206"/>
      <c r="AD68" s="207"/>
      <c r="AE68" s="207"/>
      <c r="AF68" s="207"/>
      <c r="AG68" s="206"/>
      <c r="AH68" s="206"/>
      <c r="AI68" s="206"/>
      <c r="AJ68" s="206">
        <v>1</v>
      </c>
      <c r="AK68" s="207">
        <v>1</v>
      </c>
      <c r="AL68" s="207">
        <v>18</v>
      </c>
      <c r="AM68" s="207"/>
      <c r="AN68" s="207"/>
      <c r="AO68" s="207"/>
      <c r="AP68" s="207">
        <v>2</v>
      </c>
      <c r="AQ68" s="207">
        <v>2</v>
      </c>
      <c r="AR68" s="207">
        <v>36</v>
      </c>
      <c r="AS68" s="206"/>
      <c r="AT68" s="206"/>
      <c r="AU68" s="206"/>
      <c r="AV68" s="207">
        <v>1</v>
      </c>
      <c r="AW68" s="207">
        <v>1</v>
      </c>
      <c r="AX68" s="207">
        <v>18</v>
      </c>
      <c r="AY68" s="206"/>
      <c r="AZ68" s="206"/>
      <c r="BA68" s="206"/>
      <c r="BB68" s="206"/>
      <c r="BC68" s="206"/>
      <c r="BD68" s="206"/>
      <c r="BE68" s="206"/>
      <c r="BF68" s="206"/>
      <c r="BG68" s="206"/>
      <c r="BH68" s="207"/>
      <c r="BI68" s="207"/>
      <c r="BJ68" s="207"/>
      <c r="BK68" s="207"/>
      <c r="BL68" s="206">
        <v>1</v>
      </c>
      <c r="BM68" s="206">
        <v>1</v>
      </c>
      <c r="BN68" s="206">
        <v>18</v>
      </c>
      <c r="BO68" s="207"/>
      <c r="BP68" s="207"/>
      <c r="BQ68" s="207"/>
      <c r="BR68" s="207"/>
      <c r="BS68" s="207"/>
      <c r="BT68" s="207"/>
      <c r="BU68" s="207">
        <v>2</v>
      </c>
      <c r="BV68" s="207">
        <v>2</v>
      </c>
      <c r="BW68" s="207">
        <v>36</v>
      </c>
      <c r="BX68" s="207"/>
      <c r="BY68" s="207"/>
      <c r="BZ68" s="207"/>
      <c r="CA68" s="207"/>
      <c r="CB68" s="207"/>
      <c r="CC68" s="207"/>
      <c r="CD68" s="206"/>
      <c r="CE68" s="206"/>
      <c r="CF68" s="206"/>
      <c r="CG68" s="207"/>
      <c r="CH68" s="207"/>
      <c r="CI68" s="207"/>
      <c r="CJ68" s="207"/>
      <c r="CK68" s="207"/>
      <c r="CL68" s="207"/>
      <c r="CM68" s="207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>
        <v>1</v>
      </c>
      <c r="DE68" s="206">
        <v>1</v>
      </c>
      <c r="DF68" s="206">
        <v>36</v>
      </c>
      <c r="DG68" s="206">
        <v>1</v>
      </c>
      <c r="DH68" s="206">
        <v>1</v>
      </c>
      <c r="DI68" s="206">
        <v>30</v>
      </c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77">
        <f t="shared" si="0"/>
        <v>10</v>
      </c>
      <c r="EA68" s="74">
        <f t="shared" si="1"/>
        <v>10</v>
      </c>
      <c r="EB68" s="74">
        <f t="shared" si="2"/>
        <v>210</v>
      </c>
      <c r="EC68" s="204"/>
      <c r="ED68" s="204"/>
      <c r="EE68" s="201">
        <f t="shared" si="3"/>
        <v>8</v>
      </c>
      <c r="EF68" s="204"/>
      <c r="EG68" s="204"/>
      <c r="EH68" s="204"/>
      <c r="EI68" s="204"/>
      <c r="EJ68" s="204"/>
      <c r="EK68" s="204"/>
      <c r="EL68" s="204"/>
      <c r="EM68" s="204"/>
    </row>
    <row r="69" spans="1:143" s="17" customFormat="1" x14ac:dyDescent="0.25">
      <c r="A69" s="17" t="s">
        <v>121</v>
      </c>
      <c r="U69" s="101"/>
      <c r="V69" s="101"/>
      <c r="W69" s="101"/>
      <c r="AD69" s="101"/>
      <c r="AE69" s="101"/>
      <c r="AF69" s="101"/>
      <c r="AK69" s="101"/>
      <c r="AL69" s="101"/>
      <c r="AM69" s="101">
        <v>1</v>
      </c>
      <c r="AN69" s="101">
        <v>1.1000000000000001</v>
      </c>
      <c r="AO69" s="101">
        <v>20</v>
      </c>
      <c r="AP69" s="101"/>
      <c r="AQ69" s="101"/>
      <c r="AR69" s="101"/>
      <c r="AV69" s="101"/>
      <c r="AW69" s="101"/>
      <c r="AX69" s="101"/>
      <c r="BH69" s="101"/>
      <c r="BI69" s="101"/>
      <c r="BJ69" s="101"/>
      <c r="BK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G69" s="101"/>
      <c r="CH69" s="101"/>
      <c r="CI69" s="101"/>
      <c r="CJ69" s="101"/>
      <c r="CK69" s="101"/>
      <c r="CL69" s="101"/>
      <c r="CM69" s="101"/>
      <c r="DZ69" s="77">
        <f t="shared" si="0"/>
        <v>1</v>
      </c>
      <c r="EA69" s="74">
        <f t="shared" si="1"/>
        <v>1.1000000000000001</v>
      </c>
      <c r="EB69" s="74">
        <f t="shared" si="2"/>
        <v>20</v>
      </c>
      <c r="EC69" s="102"/>
      <c r="ED69" s="102"/>
      <c r="EE69" s="17">
        <f t="shared" si="3"/>
        <v>1</v>
      </c>
      <c r="EF69" s="102"/>
      <c r="EG69" s="102"/>
      <c r="EH69" s="102"/>
      <c r="EI69" s="102"/>
      <c r="EJ69" s="102"/>
      <c r="EK69" s="102"/>
      <c r="EL69" s="102"/>
      <c r="EM69" s="102"/>
    </row>
    <row r="70" spans="1:143" s="196" customFormat="1" x14ac:dyDescent="0.25">
      <c r="A70" s="196" t="s">
        <v>122</v>
      </c>
      <c r="U70" s="197"/>
      <c r="V70" s="197"/>
      <c r="W70" s="197"/>
      <c r="AD70" s="197"/>
      <c r="AE70" s="197"/>
      <c r="AF70" s="197"/>
      <c r="AK70" s="197"/>
      <c r="AL70" s="197"/>
      <c r="AM70" s="197"/>
      <c r="AN70" s="197"/>
      <c r="AO70" s="197"/>
      <c r="AP70" s="197"/>
      <c r="AQ70" s="197"/>
      <c r="AR70" s="197"/>
      <c r="AV70" s="197"/>
      <c r="AW70" s="197"/>
      <c r="AX70" s="197"/>
      <c r="BH70" s="197"/>
      <c r="BI70" s="197"/>
      <c r="BJ70" s="197"/>
      <c r="BK70" s="197"/>
      <c r="BO70" s="197"/>
      <c r="BP70" s="197"/>
      <c r="BQ70" s="197"/>
      <c r="BR70" s="197"/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G70" s="197"/>
      <c r="CH70" s="197"/>
      <c r="CI70" s="197"/>
      <c r="CJ70" s="197"/>
      <c r="CK70" s="197"/>
      <c r="CL70" s="197"/>
      <c r="CM70" s="197"/>
      <c r="DZ70" s="77">
        <f t="shared" ref="DZ70:DZ72" si="5">SUM(B70,E70,H70,K70,N70,Q70,U70,X70,AA70,AD70,AG70,AJ70,AM70,AP70,AS70,AV70,AY70,BB70,BE70,BH70,BL70,BO70,BR70,BU70,BX70,CA70,CD70,CG70,CK70,CN70,CQ70,CT70,CW70,CZ70,DD70,DG70,DJ70,DM70,DP70,DS70,DV70)</f>
        <v>0</v>
      </c>
      <c r="EA70" s="74">
        <f t="shared" ref="EA70:EA72" si="6">SUM(C70,F70,I70,L70,O70,R70,V70,Y70,AB70,AE70,AH70,AK70,AN70,AQ70,AT70,AW70,AZ70,BC70,BF70,BI70,BM70,BP70,BS70,BV70,BY70,CB70,CE70,CH70,CL70,CO70,CR70,CU70,CX70,DA70,DE70,DH70,DK70,DN70,DQ70,DT70,DW70)</f>
        <v>0</v>
      </c>
      <c r="EB70" s="74">
        <f t="shared" ref="EB70:EB72" si="7">SUM(D70,G70,J70,M70,P70,S70,W70,Z70,AC70,AF70,AI70,AL70,AO70,AR70,AU70,AX70,BA70,BD70,BG70,BJ70,BN70,BQ70,BT70,BW70,BZ70,CC70,CF70,CI70,CM70,CP70,CS70,CV70,CY70,DB70,DF70,DI70,DL70,DO70,DR70,DU70,DX70)</f>
        <v>0</v>
      </c>
      <c r="EC70" s="200"/>
      <c r="ED70" s="200"/>
      <c r="EE70" s="196">
        <f t="shared" ref="EE70:EE72" si="8">SUM(K70,N70,Q70,U70,X70,AA70,AD70,AG70,AJ70,AM70,AP70,AS70,AV70,AY70,BB70,BE70,BH70,BL70,BO70,BR71,BR70,BU70,BX70,CA70,CD70,CG70)</f>
        <v>0</v>
      </c>
      <c r="EF70" s="200"/>
      <c r="EG70" s="200"/>
      <c r="EH70" s="200"/>
      <c r="EI70" s="200"/>
      <c r="EJ70" s="200"/>
      <c r="EK70" s="200"/>
      <c r="EL70" s="200"/>
      <c r="EM70" s="200"/>
    </row>
    <row r="71" spans="1:143" s="17" customFormat="1" x14ac:dyDescent="0.25">
      <c r="A71" s="17" t="s">
        <v>123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115"/>
      <c r="V71" s="115"/>
      <c r="W71" s="115"/>
      <c r="X71" s="57"/>
      <c r="Y71" s="57"/>
      <c r="Z71" s="57"/>
      <c r="AA71" s="57"/>
      <c r="AB71" s="57"/>
      <c r="AC71" s="57"/>
      <c r="AD71" s="115">
        <v>1</v>
      </c>
      <c r="AE71" s="115">
        <v>1</v>
      </c>
      <c r="AF71" s="115">
        <v>18</v>
      </c>
      <c r="AG71" s="57"/>
      <c r="AH71" s="57"/>
      <c r="AI71" s="57"/>
      <c r="AJ71" s="57"/>
      <c r="AK71" s="115"/>
      <c r="AL71" s="115"/>
      <c r="AM71" s="115"/>
      <c r="AN71" s="115"/>
      <c r="AO71" s="115"/>
      <c r="AP71" s="115"/>
      <c r="AQ71" s="115"/>
      <c r="AR71" s="115"/>
      <c r="AS71" s="57"/>
      <c r="AT71" s="57"/>
      <c r="AU71" s="57"/>
      <c r="AV71" s="115"/>
      <c r="AW71" s="115"/>
      <c r="AX71" s="115"/>
      <c r="AY71" s="57"/>
      <c r="AZ71" s="57"/>
      <c r="BA71" s="57"/>
      <c r="BB71" s="57"/>
      <c r="BC71" s="57"/>
      <c r="BD71" s="57"/>
      <c r="BE71" s="57"/>
      <c r="BF71" s="57"/>
      <c r="BG71" s="57"/>
      <c r="BH71" s="115"/>
      <c r="BI71" s="115"/>
      <c r="BJ71" s="115"/>
      <c r="BK71" s="115"/>
      <c r="BL71" s="57"/>
      <c r="BM71" s="57"/>
      <c r="BN71" s="57"/>
      <c r="BO71" s="115"/>
      <c r="BP71" s="115"/>
      <c r="BQ71" s="115"/>
      <c r="BR71" s="115"/>
      <c r="BS71" s="115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G71" s="101"/>
      <c r="CH71" s="101"/>
      <c r="CI71" s="101"/>
      <c r="CJ71" s="101"/>
      <c r="CK71" s="101"/>
      <c r="CL71" s="101"/>
      <c r="CM71" s="101"/>
      <c r="DZ71" s="77">
        <f t="shared" si="5"/>
        <v>1</v>
      </c>
      <c r="EA71" s="74">
        <f t="shared" si="6"/>
        <v>1</v>
      </c>
      <c r="EB71" s="74">
        <f t="shared" si="7"/>
        <v>18</v>
      </c>
      <c r="EC71" s="102"/>
      <c r="ED71" s="102"/>
      <c r="EE71" s="17">
        <f t="shared" si="8"/>
        <v>1</v>
      </c>
      <c r="EF71" s="102"/>
      <c r="EG71" s="102"/>
      <c r="EH71" s="102"/>
      <c r="EI71" s="102"/>
      <c r="EJ71" s="102"/>
      <c r="EK71" s="102"/>
      <c r="EL71" s="102"/>
      <c r="EM71" s="102"/>
    </row>
    <row r="72" spans="1:143" s="17" customFormat="1" ht="15.75" customHeight="1" x14ac:dyDescent="0.25">
      <c r="A72" s="17" t="s">
        <v>124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115"/>
      <c r="V72" s="115"/>
      <c r="W72" s="115"/>
      <c r="X72" s="57"/>
      <c r="Y72" s="57"/>
      <c r="Z72" s="57"/>
      <c r="AA72" s="57"/>
      <c r="AB72" s="57"/>
      <c r="AC72" s="57"/>
      <c r="AD72" s="115"/>
      <c r="AE72" s="115"/>
      <c r="AF72" s="115"/>
      <c r="AG72" s="57"/>
      <c r="AH72" s="57"/>
      <c r="AI72" s="57"/>
      <c r="AJ72" s="57">
        <v>1</v>
      </c>
      <c r="AK72" s="115">
        <v>0.28000000000000003</v>
      </c>
      <c r="AL72" s="115">
        <v>5</v>
      </c>
      <c r="AM72" s="115">
        <v>1</v>
      </c>
      <c r="AN72" s="115">
        <v>0.33</v>
      </c>
      <c r="AO72" s="115">
        <v>6</v>
      </c>
      <c r="AP72" s="115"/>
      <c r="AQ72" s="115"/>
      <c r="AR72" s="115"/>
      <c r="AS72" s="57"/>
      <c r="AT72" s="57"/>
      <c r="AU72" s="57"/>
      <c r="AV72" s="115"/>
      <c r="AW72" s="115"/>
      <c r="AX72" s="115"/>
      <c r="AY72" s="57"/>
      <c r="AZ72" s="57"/>
      <c r="BA72" s="57"/>
      <c r="BB72" s="57"/>
      <c r="BC72" s="57"/>
      <c r="BD72" s="57"/>
      <c r="BE72" s="57"/>
      <c r="BF72" s="57"/>
      <c r="BG72" s="57"/>
      <c r="BH72" s="115"/>
      <c r="BI72" s="115"/>
      <c r="BJ72" s="115"/>
      <c r="BK72" s="115"/>
      <c r="BL72" s="57"/>
      <c r="BM72" s="57"/>
      <c r="BN72" s="57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57"/>
      <c r="CE72" s="57"/>
      <c r="CF72" s="57"/>
      <c r="CG72" s="115"/>
      <c r="CH72" s="115"/>
      <c r="CI72" s="115"/>
      <c r="CJ72" s="115"/>
      <c r="CK72" s="115"/>
      <c r="CL72" s="115"/>
      <c r="CM72" s="115"/>
      <c r="CN72" s="57"/>
      <c r="CO72" s="57"/>
      <c r="CP72" s="57"/>
      <c r="DZ72" s="77">
        <f t="shared" si="5"/>
        <v>2</v>
      </c>
      <c r="EA72" s="74">
        <f t="shared" si="6"/>
        <v>0.6100000000000001</v>
      </c>
      <c r="EB72" s="74">
        <f t="shared" si="7"/>
        <v>11</v>
      </c>
      <c r="EC72" s="102"/>
      <c r="ED72" s="102"/>
      <c r="EE72" s="17">
        <f t="shared" si="8"/>
        <v>2</v>
      </c>
      <c r="EF72" s="102"/>
      <c r="EG72" s="102"/>
      <c r="EH72" s="102"/>
      <c r="EI72" s="102"/>
      <c r="EJ72" s="102"/>
      <c r="EK72" s="102"/>
      <c r="EL72" s="102"/>
      <c r="EM72" s="102"/>
    </row>
    <row r="73" spans="1:143" s="66" customFormat="1" x14ac:dyDescent="0.25">
      <c r="A73" s="85"/>
      <c r="B73" s="77"/>
      <c r="C73" s="63"/>
      <c r="D73" s="63"/>
      <c r="E73" s="77"/>
      <c r="F73" s="63"/>
      <c r="G73" s="63"/>
      <c r="H73" s="77"/>
      <c r="I73" s="63"/>
      <c r="J73" s="63"/>
      <c r="K73" s="77"/>
      <c r="L73" s="63"/>
      <c r="M73" s="63"/>
      <c r="N73" s="69"/>
      <c r="O73" s="63"/>
      <c r="P73" s="63"/>
      <c r="Q73" s="63"/>
      <c r="R73" s="63"/>
      <c r="S73" s="63"/>
      <c r="T73" s="77"/>
      <c r="U73" s="80"/>
      <c r="V73" s="86"/>
      <c r="W73" s="86"/>
      <c r="X73" s="77"/>
      <c r="Y73" s="63"/>
      <c r="Z73" s="63"/>
      <c r="AA73" s="77"/>
      <c r="AB73" s="68"/>
      <c r="AC73" s="68"/>
      <c r="AD73" s="80"/>
      <c r="AE73" s="86"/>
      <c r="AF73" s="86"/>
      <c r="AG73" s="77"/>
      <c r="AH73" s="63"/>
      <c r="AI73" s="63"/>
      <c r="AJ73" s="69"/>
      <c r="AK73" s="86"/>
      <c r="AL73" s="86"/>
      <c r="AM73" s="80"/>
      <c r="AN73" s="86"/>
      <c r="AO73" s="86"/>
      <c r="AP73" s="80"/>
      <c r="AQ73" s="86"/>
      <c r="AR73" s="86"/>
      <c r="AS73" s="77"/>
      <c r="AT73" s="63"/>
      <c r="AU73" s="63"/>
      <c r="AV73" s="80"/>
      <c r="AW73" s="86"/>
      <c r="AX73" s="86"/>
      <c r="AY73" s="77"/>
      <c r="AZ73" s="63"/>
      <c r="BA73" s="63"/>
      <c r="BB73" s="77"/>
      <c r="BC73" s="63"/>
      <c r="BD73" s="63"/>
      <c r="BE73" s="77"/>
      <c r="BF73" s="63"/>
      <c r="BG73" s="63"/>
      <c r="BH73" s="80"/>
      <c r="BI73" s="86"/>
      <c r="BJ73" s="86"/>
      <c r="BK73" s="80"/>
      <c r="BL73" s="69"/>
      <c r="BM73" s="63"/>
      <c r="BN73" s="63"/>
      <c r="BO73" s="80"/>
      <c r="BP73" s="86"/>
      <c r="BQ73" s="86"/>
      <c r="BR73" s="81"/>
      <c r="BS73" s="86"/>
      <c r="BT73" s="86"/>
      <c r="BU73" s="80"/>
      <c r="BV73" s="86"/>
      <c r="BW73" s="86"/>
      <c r="BX73" s="80"/>
      <c r="BY73" s="86"/>
      <c r="BZ73" s="86"/>
      <c r="CA73" s="80"/>
      <c r="CB73" s="86"/>
      <c r="CC73" s="86"/>
      <c r="CD73" s="77"/>
      <c r="CE73" s="63"/>
      <c r="CF73" s="63"/>
      <c r="CG73" s="80"/>
      <c r="CH73" s="86"/>
      <c r="CI73" s="86"/>
      <c r="CJ73" s="80"/>
      <c r="CK73" s="80"/>
      <c r="CL73" s="86"/>
      <c r="CM73" s="86"/>
      <c r="CN73" s="77"/>
      <c r="CO73" s="63"/>
      <c r="CP73" s="63"/>
      <c r="CQ73" s="77"/>
      <c r="CR73" s="63"/>
      <c r="CS73" s="63"/>
      <c r="CT73" s="77"/>
      <c r="CU73" s="63"/>
      <c r="CV73" s="63"/>
      <c r="CW73" s="77"/>
      <c r="CX73" s="63"/>
      <c r="CY73" s="63"/>
      <c r="CZ73" s="77"/>
      <c r="DA73" s="63"/>
      <c r="DB73" s="63"/>
      <c r="DC73" s="77"/>
      <c r="DD73" s="77"/>
      <c r="DE73" s="63"/>
      <c r="DF73" s="63"/>
      <c r="DG73" s="77"/>
      <c r="DH73" s="63"/>
      <c r="DI73" s="63"/>
      <c r="DJ73" s="77"/>
      <c r="DK73" s="63"/>
      <c r="DL73" s="63"/>
      <c r="DM73" s="77"/>
      <c r="DN73" s="63"/>
      <c r="DO73" s="63"/>
      <c r="DP73" s="77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7"/>
      <c r="EB73" s="63"/>
      <c r="EC73" s="65"/>
      <c r="ED73" s="65"/>
      <c r="EE73" s="63"/>
      <c r="EF73" s="65"/>
      <c r="EG73" s="65"/>
      <c r="EH73" s="65"/>
      <c r="EI73" s="65"/>
      <c r="EJ73" s="65"/>
      <c r="EK73" s="65"/>
      <c r="EL73" s="65"/>
      <c r="EM73" s="65"/>
    </row>
    <row r="74" spans="1:143" s="66" customFormat="1" x14ac:dyDescent="0.25">
      <c r="A74" s="87" t="s">
        <v>152</v>
      </c>
      <c r="B74" s="73">
        <f>SUM(B5:B72)</f>
        <v>2</v>
      </c>
      <c r="C74" s="73">
        <f t="shared" ref="C74:BN74" si="9">SUM(C5:C72)</f>
        <v>1.5</v>
      </c>
      <c r="D74" s="73">
        <f t="shared" si="9"/>
        <v>60</v>
      </c>
      <c r="E74" s="73">
        <f t="shared" si="9"/>
        <v>2</v>
      </c>
      <c r="F74" s="73">
        <f t="shared" si="9"/>
        <v>1.5</v>
      </c>
      <c r="G74" s="73">
        <f t="shared" si="9"/>
        <v>60</v>
      </c>
      <c r="H74" s="73">
        <f t="shared" si="9"/>
        <v>1</v>
      </c>
      <c r="I74" s="73">
        <f t="shared" si="9"/>
        <v>1</v>
      </c>
      <c r="J74" s="73">
        <f t="shared" si="9"/>
        <v>36</v>
      </c>
      <c r="K74" s="73">
        <f t="shared" si="9"/>
        <v>14</v>
      </c>
      <c r="L74" s="73">
        <f t="shared" si="9"/>
        <v>14.44</v>
      </c>
      <c r="M74" s="73">
        <f t="shared" si="9"/>
        <v>260</v>
      </c>
      <c r="N74" s="73">
        <f t="shared" si="9"/>
        <v>12</v>
      </c>
      <c r="O74" s="73">
        <f t="shared" si="9"/>
        <v>12.5</v>
      </c>
      <c r="P74" s="73">
        <f t="shared" si="9"/>
        <v>225</v>
      </c>
      <c r="Q74" s="73">
        <f t="shared" si="9"/>
        <v>0</v>
      </c>
      <c r="R74" s="73">
        <f t="shared" si="9"/>
        <v>0</v>
      </c>
      <c r="S74" s="73">
        <f t="shared" si="9"/>
        <v>0</v>
      </c>
      <c r="T74" s="73">
        <f t="shared" si="9"/>
        <v>0</v>
      </c>
      <c r="U74" s="73">
        <f t="shared" si="9"/>
        <v>2</v>
      </c>
      <c r="V74" s="73">
        <f t="shared" si="9"/>
        <v>2</v>
      </c>
      <c r="W74" s="73">
        <f t="shared" si="9"/>
        <v>36</v>
      </c>
      <c r="X74" s="73">
        <f t="shared" si="9"/>
        <v>1</v>
      </c>
      <c r="Y74" s="73">
        <f t="shared" si="9"/>
        <v>0.5</v>
      </c>
      <c r="Z74" s="73">
        <f t="shared" si="9"/>
        <v>9</v>
      </c>
      <c r="AA74" s="73">
        <f t="shared" si="9"/>
        <v>0</v>
      </c>
      <c r="AB74" s="73">
        <f t="shared" si="9"/>
        <v>0</v>
      </c>
      <c r="AC74" s="73">
        <f t="shared" si="9"/>
        <v>0</v>
      </c>
      <c r="AD74" s="73">
        <f t="shared" si="9"/>
        <v>9</v>
      </c>
      <c r="AE74" s="73">
        <f t="shared" si="9"/>
        <v>10.5</v>
      </c>
      <c r="AF74" s="73">
        <f t="shared" si="9"/>
        <v>189</v>
      </c>
      <c r="AG74" s="73">
        <f t="shared" si="9"/>
        <v>7</v>
      </c>
      <c r="AH74" s="73">
        <f t="shared" si="9"/>
        <v>6.7100000000000009</v>
      </c>
      <c r="AI74" s="73">
        <f t="shared" si="9"/>
        <v>121</v>
      </c>
      <c r="AJ74" s="73">
        <f t="shared" si="9"/>
        <v>19</v>
      </c>
      <c r="AK74" s="73">
        <f t="shared" si="9"/>
        <v>19.82</v>
      </c>
      <c r="AL74" s="73">
        <f t="shared" si="9"/>
        <v>357</v>
      </c>
      <c r="AM74" s="73">
        <f t="shared" si="9"/>
        <v>4</v>
      </c>
      <c r="AN74" s="73">
        <f t="shared" si="9"/>
        <v>3.64</v>
      </c>
      <c r="AO74" s="73">
        <f t="shared" si="9"/>
        <v>66</v>
      </c>
      <c r="AP74" s="73">
        <f t="shared" si="9"/>
        <v>5</v>
      </c>
      <c r="AQ74" s="73">
        <f t="shared" si="9"/>
        <v>4.7699999999999996</v>
      </c>
      <c r="AR74" s="73">
        <f t="shared" si="9"/>
        <v>86</v>
      </c>
      <c r="AS74" s="73">
        <f t="shared" si="9"/>
        <v>6</v>
      </c>
      <c r="AT74" s="73">
        <f t="shared" si="9"/>
        <v>5.89</v>
      </c>
      <c r="AU74" s="73">
        <f t="shared" si="9"/>
        <v>106</v>
      </c>
      <c r="AV74" s="73">
        <f t="shared" si="9"/>
        <v>8</v>
      </c>
      <c r="AW74" s="73">
        <f t="shared" si="9"/>
        <v>8.77</v>
      </c>
      <c r="AX74" s="73">
        <f t="shared" si="9"/>
        <v>158</v>
      </c>
      <c r="AY74" s="73">
        <f t="shared" si="9"/>
        <v>0</v>
      </c>
      <c r="AZ74" s="73">
        <f t="shared" si="9"/>
        <v>0</v>
      </c>
      <c r="BA74" s="73">
        <f t="shared" si="9"/>
        <v>0</v>
      </c>
      <c r="BB74" s="73">
        <f t="shared" si="9"/>
        <v>0</v>
      </c>
      <c r="BC74" s="73">
        <f t="shared" si="9"/>
        <v>0</v>
      </c>
      <c r="BD74" s="73">
        <f t="shared" si="9"/>
        <v>0</v>
      </c>
      <c r="BE74" s="73">
        <f t="shared" si="9"/>
        <v>0</v>
      </c>
      <c r="BF74" s="73">
        <f t="shared" si="9"/>
        <v>0</v>
      </c>
      <c r="BG74" s="73">
        <f t="shared" si="9"/>
        <v>0</v>
      </c>
      <c r="BH74" s="73">
        <f t="shared" si="9"/>
        <v>0</v>
      </c>
      <c r="BI74" s="73">
        <f t="shared" si="9"/>
        <v>0</v>
      </c>
      <c r="BJ74" s="73">
        <f t="shared" si="9"/>
        <v>0</v>
      </c>
      <c r="BK74" s="73">
        <f t="shared" si="9"/>
        <v>0</v>
      </c>
      <c r="BL74" s="73">
        <f t="shared" si="9"/>
        <v>11</v>
      </c>
      <c r="BM74" s="73">
        <f t="shared" si="9"/>
        <v>11.77</v>
      </c>
      <c r="BN74" s="73">
        <f t="shared" si="9"/>
        <v>212</v>
      </c>
      <c r="BO74" s="73">
        <f t="shared" ref="BO74:DX74" si="10">SUM(BO5:BO72)</f>
        <v>9</v>
      </c>
      <c r="BP74" s="73">
        <f t="shared" si="10"/>
        <v>8.08</v>
      </c>
      <c r="BQ74" s="73">
        <f t="shared" si="10"/>
        <v>146</v>
      </c>
      <c r="BR74" s="73">
        <f t="shared" si="10"/>
        <v>12</v>
      </c>
      <c r="BS74" s="73">
        <f t="shared" si="10"/>
        <v>13.530000000000001</v>
      </c>
      <c r="BT74" s="73">
        <f t="shared" si="10"/>
        <v>244</v>
      </c>
      <c r="BU74" s="73">
        <f t="shared" si="10"/>
        <v>8</v>
      </c>
      <c r="BV74" s="73">
        <f t="shared" si="10"/>
        <v>7.34</v>
      </c>
      <c r="BW74" s="73">
        <f t="shared" si="10"/>
        <v>132</v>
      </c>
      <c r="BX74" s="73">
        <f t="shared" si="10"/>
        <v>3</v>
      </c>
      <c r="BY74" s="73">
        <f t="shared" si="10"/>
        <v>1.78</v>
      </c>
      <c r="BZ74" s="73">
        <f t="shared" si="10"/>
        <v>32</v>
      </c>
      <c r="CA74" s="73">
        <f t="shared" si="10"/>
        <v>0</v>
      </c>
      <c r="CB74" s="73">
        <f t="shared" si="10"/>
        <v>0</v>
      </c>
      <c r="CC74" s="73">
        <f t="shared" si="10"/>
        <v>0</v>
      </c>
      <c r="CD74" s="73">
        <f t="shared" si="10"/>
        <v>9</v>
      </c>
      <c r="CE74" s="73">
        <f t="shared" si="10"/>
        <v>8</v>
      </c>
      <c r="CF74" s="73">
        <f t="shared" si="10"/>
        <v>198</v>
      </c>
      <c r="CG74" s="73">
        <f t="shared" si="10"/>
        <v>0</v>
      </c>
      <c r="CH74" s="73">
        <f t="shared" si="10"/>
        <v>0</v>
      </c>
      <c r="CI74" s="73">
        <f t="shared" si="10"/>
        <v>0</v>
      </c>
      <c r="CJ74" s="73">
        <f t="shared" si="10"/>
        <v>0</v>
      </c>
      <c r="CK74" s="73">
        <f t="shared" si="10"/>
        <v>4</v>
      </c>
      <c r="CL74" s="73">
        <f t="shared" si="10"/>
        <v>5</v>
      </c>
      <c r="CM74" s="73">
        <f t="shared" si="10"/>
        <v>110</v>
      </c>
      <c r="CN74" s="73">
        <f t="shared" si="10"/>
        <v>5</v>
      </c>
      <c r="CO74" s="73">
        <f t="shared" si="10"/>
        <v>5.25</v>
      </c>
      <c r="CP74" s="73">
        <f t="shared" si="10"/>
        <v>105</v>
      </c>
      <c r="CQ74" s="73">
        <f t="shared" si="10"/>
        <v>2</v>
      </c>
      <c r="CR74" s="73">
        <f t="shared" si="10"/>
        <v>1.65</v>
      </c>
      <c r="CS74" s="73">
        <f t="shared" si="10"/>
        <v>33</v>
      </c>
      <c r="CT74" s="73">
        <f t="shared" si="10"/>
        <v>0</v>
      </c>
      <c r="CU74" s="73">
        <f t="shared" si="10"/>
        <v>0</v>
      </c>
      <c r="CV74" s="73">
        <f t="shared" si="10"/>
        <v>0</v>
      </c>
      <c r="CW74" s="73">
        <f t="shared" si="10"/>
        <v>8</v>
      </c>
      <c r="CX74" s="73">
        <f t="shared" si="10"/>
        <v>7.5</v>
      </c>
      <c r="CY74" s="73">
        <f t="shared" si="10"/>
        <v>270</v>
      </c>
      <c r="CZ74" s="73">
        <f t="shared" si="10"/>
        <v>7</v>
      </c>
      <c r="DA74" s="73">
        <f t="shared" si="10"/>
        <v>4.5</v>
      </c>
      <c r="DB74" s="73">
        <f t="shared" si="10"/>
        <v>81</v>
      </c>
      <c r="DC74" s="73">
        <f t="shared" si="10"/>
        <v>0</v>
      </c>
      <c r="DD74" s="73">
        <f t="shared" si="10"/>
        <v>8</v>
      </c>
      <c r="DE74" s="73">
        <f t="shared" si="10"/>
        <v>7.5</v>
      </c>
      <c r="DF74" s="73">
        <f t="shared" si="10"/>
        <v>270</v>
      </c>
      <c r="DG74" s="73">
        <f t="shared" si="10"/>
        <v>5</v>
      </c>
      <c r="DH74" s="73">
        <f t="shared" si="10"/>
        <v>5</v>
      </c>
      <c r="DI74" s="73">
        <f t="shared" si="10"/>
        <v>145</v>
      </c>
      <c r="DJ74" s="73">
        <f t="shared" si="10"/>
        <v>5</v>
      </c>
      <c r="DK74" s="73">
        <f t="shared" si="10"/>
        <v>4.5</v>
      </c>
      <c r="DL74" s="73">
        <f t="shared" si="10"/>
        <v>162</v>
      </c>
      <c r="DM74" s="73">
        <f t="shared" si="10"/>
        <v>1</v>
      </c>
      <c r="DN74" s="73">
        <f t="shared" si="10"/>
        <v>1</v>
      </c>
      <c r="DO74" s="73">
        <f t="shared" si="10"/>
        <v>36</v>
      </c>
      <c r="DP74" s="73">
        <f t="shared" si="10"/>
        <v>0</v>
      </c>
      <c r="DQ74" s="73">
        <f t="shared" si="10"/>
        <v>0</v>
      </c>
      <c r="DR74" s="73">
        <f t="shared" si="10"/>
        <v>0</v>
      </c>
      <c r="DS74" s="73">
        <f t="shared" si="10"/>
        <v>2</v>
      </c>
      <c r="DT74" s="73">
        <f t="shared" si="10"/>
        <v>2</v>
      </c>
      <c r="DU74" s="73">
        <f t="shared" si="10"/>
        <v>36</v>
      </c>
      <c r="DV74" s="73">
        <f t="shared" si="10"/>
        <v>0</v>
      </c>
      <c r="DW74" s="73">
        <f t="shared" si="10"/>
        <v>0</v>
      </c>
      <c r="DX74" s="73">
        <f t="shared" si="10"/>
        <v>0</v>
      </c>
      <c r="DY74" s="87"/>
      <c r="DZ74" s="71">
        <f>SUM(DZ5:DZ72)</f>
        <v>191</v>
      </c>
      <c r="EA74" s="71">
        <f>SUM(EA5:EA72)</f>
        <v>187.94000000000003</v>
      </c>
      <c r="EB74" s="71">
        <f>SUM(EB5:EB72)</f>
        <v>3981</v>
      </c>
      <c r="EC74" s="65"/>
      <c r="ED74" s="65"/>
      <c r="EE74" s="63"/>
      <c r="EF74" s="65"/>
      <c r="EG74" s="65"/>
      <c r="EH74" s="65"/>
      <c r="EI74" s="65"/>
      <c r="EJ74" s="65"/>
      <c r="EK74" s="65"/>
      <c r="EL74" s="65"/>
      <c r="EM74" s="65"/>
    </row>
    <row r="75" spans="1:143" s="24" customFormat="1" x14ac:dyDescent="0.25">
      <c r="B75" s="51"/>
      <c r="E75" s="51"/>
      <c r="H75" s="51"/>
      <c r="K75" s="51"/>
      <c r="N75" s="60"/>
      <c r="T75" s="51"/>
      <c r="U75" s="31"/>
      <c r="V75" s="2"/>
      <c r="W75" s="2"/>
      <c r="X75" s="51"/>
      <c r="AA75" s="51"/>
      <c r="AB75" s="55"/>
      <c r="AC75" s="55"/>
      <c r="AD75" s="31"/>
      <c r="AE75" s="2"/>
      <c r="AF75" s="2"/>
      <c r="AG75" s="51"/>
      <c r="AJ75" s="60"/>
      <c r="AK75" s="2"/>
      <c r="AL75" s="2"/>
      <c r="AM75" s="31"/>
      <c r="AN75" s="2"/>
      <c r="AO75" s="2"/>
      <c r="AP75" s="31"/>
      <c r="AQ75" s="2"/>
      <c r="AR75" s="2"/>
      <c r="AS75" s="51"/>
      <c r="AV75" s="31"/>
      <c r="AW75" s="2"/>
      <c r="AX75" s="2"/>
      <c r="AY75" s="51"/>
      <c r="BB75" s="51"/>
      <c r="BE75" s="51"/>
      <c r="BH75" s="31"/>
      <c r="BI75" s="2"/>
      <c r="BJ75" s="2"/>
      <c r="BK75" s="31"/>
      <c r="BL75" s="60"/>
      <c r="BO75" s="31"/>
      <c r="BP75" s="2"/>
      <c r="BQ75" s="2"/>
      <c r="BR75" s="62"/>
      <c r="BS75" s="2"/>
      <c r="BT75" s="2"/>
      <c r="BU75" s="31"/>
      <c r="BV75" s="2"/>
      <c r="BW75" s="2"/>
      <c r="BX75" s="31"/>
      <c r="BY75" s="2"/>
      <c r="BZ75" s="2"/>
      <c r="CA75" s="31"/>
      <c r="CB75" s="2"/>
      <c r="CC75" s="2"/>
      <c r="CD75" s="51"/>
      <c r="CG75" s="31"/>
      <c r="CH75" s="2"/>
      <c r="CI75" s="2"/>
      <c r="CJ75" s="31"/>
      <c r="CK75" s="31"/>
      <c r="CL75" s="2"/>
      <c r="CM75" s="2"/>
      <c r="CN75" s="51"/>
      <c r="CQ75" s="51"/>
      <c r="CT75" s="51"/>
      <c r="CW75" s="51"/>
      <c r="CZ75" s="51"/>
      <c r="DC75" s="51"/>
      <c r="DD75" s="51"/>
      <c r="DG75" s="51"/>
      <c r="DJ75" s="51"/>
      <c r="DM75" s="51"/>
      <c r="DP75" s="51"/>
      <c r="DZ75" s="66"/>
      <c r="EA75" s="64"/>
      <c r="EB75" s="65"/>
      <c r="EC75" s="54"/>
      <c r="ED75" s="54"/>
      <c r="EE75" s="6"/>
      <c r="EF75" s="54"/>
      <c r="EG75" s="54"/>
      <c r="EH75" s="54"/>
      <c r="EI75" s="54"/>
      <c r="EJ75" s="54"/>
      <c r="EK75" s="54"/>
      <c r="EL75" s="54"/>
      <c r="EM75" s="54"/>
    </row>
    <row r="76" spans="1:143" s="24" customFormat="1" ht="70.5" customHeight="1" x14ac:dyDescent="0.25">
      <c r="A76" s="6" t="s">
        <v>0</v>
      </c>
      <c r="B76" s="139" t="s">
        <v>144</v>
      </c>
      <c r="C76" s="140"/>
      <c r="D76" s="141"/>
      <c r="E76" s="139" t="s">
        <v>184</v>
      </c>
      <c r="F76" s="140"/>
      <c r="G76" s="141"/>
      <c r="H76" s="121" t="s">
        <v>151</v>
      </c>
      <c r="I76" s="121"/>
      <c r="J76" s="121"/>
      <c r="K76" s="139" t="s">
        <v>185</v>
      </c>
      <c r="L76" s="140"/>
      <c r="M76" s="141"/>
      <c r="N76" s="139" t="s">
        <v>186</v>
      </c>
      <c r="O76" s="140"/>
      <c r="P76" s="141"/>
      <c r="Q76" s="121" t="s">
        <v>187</v>
      </c>
      <c r="R76" s="121"/>
      <c r="S76" s="121"/>
      <c r="T76" s="121"/>
      <c r="U76" s="121" t="s">
        <v>189</v>
      </c>
      <c r="V76" s="121"/>
      <c r="W76" s="146"/>
      <c r="X76" s="121" t="s">
        <v>190</v>
      </c>
      <c r="Y76" s="121"/>
      <c r="Z76" s="121"/>
      <c r="AA76" s="147" t="s">
        <v>191</v>
      </c>
      <c r="AB76" s="147"/>
      <c r="AC76" s="147"/>
      <c r="AD76" s="121" t="s">
        <v>192</v>
      </c>
      <c r="AE76" s="121"/>
      <c r="AF76" s="121"/>
      <c r="AG76" s="142" t="s">
        <v>193</v>
      </c>
      <c r="AH76" s="142"/>
      <c r="AI76" s="142"/>
      <c r="AJ76" s="143" t="s">
        <v>194</v>
      </c>
      <c r="AK76" s="144"/>
      <c r="AL76" s="145"/>
      <c r="AM76" s="142" t="s">
        <v>195</v>
      </c>
      <c r="AN76" s="142"/>
      <c r="AO76" s="142"/>
      <c r="AP76" s="142" t="s">
        <v>196</v>
      </c>
      <c r="AQ76" s="142"/>
      <c r="AR76" s="146"/>
      <c r="AS76" s="142" t="s">
        <v>197</v>
      </c>
      <c r="AT76" s="142"/>
      <c r="AU76" s="142"/>
      <c r="AV76" s="142" t="s">
        <v>198</v>
      </c>
      <c r="AW76" s="142"/>
      <c r="AX76" s="142"/>
      <c r="AY76" s="142" t="s">
        <v>199</v>
      </c>
      <c r="AZ76" s="142"/>
      <c r="BA76" s="142"/>
      <c r="BB76" s="142" t="s">
        <v>200</v>
      </c>
      <c r="BC76" s="142"/>
      <c r="BD76" s="142"/>
      <c r="BE76" s="134" t="s">
        <v>201</v>
      </c>
      <c r="BF76" s="135"/>
      <c r="BG76" s="141"/>
      <c r="BH76" s="142" t="s">
        <v>202</v>
      </c>
      <c r="BI76" s="142"/>
      <c r="BJ76" s="142"/>
      <c r="BK76" s="142"/>
      <c r="BL76" s="137" t="s">
        <v>203</v>
      </c>
      <c r="BM76" s="137"/>
      <c r="BN76" s="137"/>
      <c r="BO76" s="137" t="s">
        <v>204</v>
      </c>
      <c r="BP76" s="137"/>
      <c r="BQ76" s="137"/>
      <c r="BR76" s="137" t="s">
        <v>205</v>
      </c>
      <c r="BS76" s="137"/>
      <c r="BT76" s="137"/>
      <c r="BU76" s="137" t="s">
        <v>206</v>
      </c>
      <c r="BV76" s="137"/>
      <c r="BW76" s="121"/>
      <c r="BX76" s="139" t="s">
        <v>219</v>
      </c>
      <c r="BY76" s="140"/>
      <c r="BZ76" s="141"/>
      <c r="CA76" s="139" t="s">
        <v>218</v>
      </c>
      <c r="CB76" s="140"/>
      <c r="CC76" s="141"/>
      <c r="CD76" s="137" t="s">
        <v>207</v>
      </c>
      <c r="CE76" s="137"/>
      <c r="CF76" s="121"/>
      <c r="CG76" s="137" t="s">
        <v>208</v>
      </c>
      <c r="CH76" s="137"/>
      <c r="CI76" s="137"/>
      <c r="CJ76" s="137"/>
      <c r="CK76" s="137" t="s">
        <v>143</v>
      </c>
      <c r="CL76" s="137"/>
      <c r="CM76" s="137"/>
      <c r="CN76" s="137" t="s">
        <v>176</v>
      </c>
      <c r="CO76" s="137"/>
      <c r="CP76" s="137"/>
      <c r="CQ76" s="134" t="s">
        <v>177</v>
      </c>
      <c r="CR76" s="135"/>
      <c r="CS76" s="136"/>
      <c r="CT76" s="134" t="s">
        <v>178</v>
      </c>
      <c r="CU76" s="135"/>
      <c r="CV76" s="136"/>
      <c r="CW76" s="134" t="s">
        <v>149</v>
      </c>
      <c r="CX76" s="135"/>
      <c r="CY76" s="136"/>
      <c r="CZ76" s="137" t="s">
        <v>142</v>
      </c>
      <c r="DA76" s="137"/>
      <c r="DB76" s="137"/>
      <c r="DC76" s="137"/>
      <c r="DD76" s="137" t="s">
        <v>139</v>
      </c>
      <c r="DE76" s="137"/>
      <c r="DF76" s="137"/>
      <c r="DG76" s="137" t="s">
        <v>1</v>
      </c>
      <c r="DH76" s="137"/>
      <c r="DI76" s="134"/>
      <c r="DJ76" s="137" t="s">
        <v>145</v>
      </c>
      <c r="DK76" s="137"/>
      <c r="DL76" s="137"/>
      <c r="DM76" s="137" t="s">
        <v>140</v>
      </c>
      <c r="DN76" s="137"/>
      <c r="DO76" s="137"/>
      <c r="DP76" s="134" t="s">
        <v>220</v>
      </c>
      <c r="DQ76" s="135"/>
      <c r="DR76" s="136"/>
      <c r="DS76" s="138" t="s">
        <v>260</v>
      </c>
      <c r="DT76" s="135"/>
      <c r="DU76" s="136"/>
      <c r="DV76" s="134" t="s">
        <v>221</v>
      </c>
      <c r="DW76" s="135"/>
      <c r="DX76" s="136"/>
      <c r="DY76" s="58"/>
      <c r="DZ76" s="63"/>
      <c r="EA76" s="64"/>
      <c r="EB76" s="65"/>
      <c r="EC76" s="54"/>
      <c r="ED76" s="54"/>
      <c r="EE76" s="6"/>
      <c r="EF76" s="54"/>
      <c r="EG76" s="54"/>
      <c r="EH76" s="54"/>
      <c r="EI76" s="54"/>
      <c r="EJ76" s="54"/>
      <c r="EK76" s="54"/>
      <c r="EL76" s="54"/>
      <c r="EM76" s="54"/>
    </row>
    <row r="77" spans="1:143" x14ac:dyDescent="0.25">
      <c r="CI77" s="2">
        <f>SUM(K74,N74,Q74,U74,X74,AA74,AD74,AG74,AJ74,AM74,AP74,AS74,AV74,AY74,BB74,BE74,BH74,BL74,BO74,BR74,BU74,BX74,CA74,CD74,CG74)</f>
        <v>139</v>
      </c>
      <c r="DZ77" s="66">
        <f>SUM(B74:DX74)</f>
        <v>4359.9400000000005</v>
      </c>
      <c r="EB77" s="65">
        <f>SUM(DZ74:EB74)</f>
        <v>4359.9400000000005</v>
      </c>
    </row>
    <row r="78" spans="1:143" x14ac:dyDescent="0.25">
      <c r="B78" s="22">
        <f>SUM(B5:B9)</f>
        <v>0</v>
      </c>
      <c r="C78" s="22">
        <f t="shared" ref="C78:BN78" si="11">SUM(C5:C9)</f>
        <v>0</v>
      </c>
      <c r="D78" s="22">
        <f t="shared" si="11"/>
        <v>0</v>
      </c>
      <c r="E78" s="22">
        <f t="shared" si="11"/>
        <v>0</v>
      </c>
      <c r="F78" s="22">
        <f t="shared" si="11"/>
        <v>0</v>
      </c>
      <c r="G78" s="22">
        <f t="shared" si="11"/>
        <v>0</v>
      </c>
      <c r="H78" s="22">
        <f t="shared" si="11"/>
        <v>0</v>
      </c>
      <c r="I78" s="22">
        <f t="shared" si="11"/>
        <v>0</v>
      </c>
      <c r="J78" s="22">
        <f t="shared" si="11"/>
        <v>0</v>
      </c>
      <c r="K78" s="22">
        <f t="shared" si="11"/>
        <v>0</v>
      </c>
      <c r="L78" s="22">
        <f t="shared" si="11"/>
        <v>0</v>
      </c>
      <c r="M78" s="22">
        <f t="shared" si="11"/>
        <v>0</v>
      </c>
      <c r="N78" s="61">
        <f t="shared" si="11"/>
        <v>0</v>
      </c>
      <c r="O78" s="22">
        <f t="shared" si="11"/>
        <v>0</v>
      </c>
      <c r="P78" s="22">
        <f t="shared" si="11"/>
        <v>0</v>
      </c>
      <c r="Q78" s="22">
        <f t="shared" si="11"/>
        <v>0</v>
      </c>
      <c r="R78" s="22">
        <f t="shared" si="11"/>
        <v>0</v>
      </c>
      <c r="S78" s="22">
        <f t="shared" si="11"/>
        <v>0</v>
      </c>
      <c r="T78" s="22">
        <f t="shared" si="11"/>
        <v>0</v>
      </c>
      <c r="U78" s="22">
        <f t="shared" si="11"/>
        <v>0</v>
      </c>
      <c r="V78" s="22">
        <f t="shared" si="11"/>
        <v>0</v>
      </c>
      <c r="W78" s="22">
        <f t="shared" si="11"/>
        <v>0</v>
      </c>
      <c r="X78" s="22">
        <f t="shared" si="11"/>
        <v>0</v>
      </c>
      <c r="Y78" s="22">
        <f t="shared" si="11"/>
        <v>0</v>
      </c>
      <c r="Z78" s="22">
        <f t="shared" si="11"/>
        <v>0</v>
      </c>
      <c r="AA78" s="22">
        <f t="shared" si="11"/>
        <v>0</v>
      </c>
      <c r="AB78" s="22">
        <f t="shared" si="11"/>
        <v>0</v>
      </c>
      <c r="AC78" s="22">
        <f t="shared" si="11"/>
        <v>0</v>
      </c>
      <c r="AD78" s="22">
        <f t="shared" si="11"/>
        <v>0</v>
      </c>
      <c r="AE78" s="22">
        <f t="shared" si="11"/>
        <v>0</v>
      </c>
      <c r="AF78" s="22">
        <f t="shared" si="11"/>
        <v>0</v>
      </c>
      <c r="AG78" s="22">
        <f t="shared" si="11"/>
        <v>0</v>
      </c>
      <c r="AH78" s="22">
        <f t="shared" si="11"/>
        <v>0</v>
      </c>
      <c r="AI78" s="22">
        <f t="shared" si="11"/>
        <v>0</v>
      </c>
      <c r="AJ78" s="61">
        <f t="shared" si="11"/>
        <v>0</v>
      </c>
      <c r="AK78" s="22">
        <f t="shared" si="11"/>
        <v>0</v>
      </c>
      <c r="AL78" s="22">
        <f t="shared" si="11"/>
        <v>0</v>
      </c>
      <c r="AM78" s="22">
        <f t="shared" si="11"/>
        <v>0</v>
      </c>
      <c r="AN78" s="22">
        <f t="shared" si="11"/>
        <v>0</v>
      </c>
      <c r="AO78" s="22">
        <f t="shared" si="11"/>
        <v>0</v>
      </c>
      <c r="AP78" s="22">
        <f t="shared" si="11"/>
        <v>0</v>
      </c>
      <c r="AQ78" s="22">
        <f t="shared" si="11"/>
        <v>0</v>
      </c>
      <c r="AR78" s="22">
        <f t="shared" si="11"/>
        <v>0</v>
      </c>
      <c r="AS78" s="22">
        <f t="shared" si="11"/>
        <v>0</v>
      </c>
      <c r="AT78" s="22">
        <f t="shared" si="11"/>
        <v>0</v>
      </c>
      <c r="AU78" s="22">
        <f t="shared" si="11"/>
        <v>0</v>
      </c>
      <c r="AV78" s="22">
        <f t="shared" si="11"/>
        <v>0</v>
      </c>
      <c r="AW78" s="22">
        <f t="shared" si="11"/>
        <v>0</v>
      </c>
      <c r="AX78" s="22">
        <f t="shared" si="11"/>
        <v>0</v>
      </c>
      <c r="AY78" s="22">
        <f t="shared" si="11"/>
        <v>0</v>
      </c>
      <c r="AZ78" s="22">
        <f t="shared" si="11"/>
        <v>0</v>
      </c>
      <c r="BA78" s="22">
        <f t="shared" si="11"/>
        <v>0</v>
      </c>
      <c r="BB78" s="22">
        <f t="shared" si="11"/>
        <v>0</v>
      </c>
      <c r="BC78" s="22">
        <f t="shared" si="11"/>
        <v>0</v>
      </c>
      <c r="BD78" s="22">
        <f t="shared" si="11"/>
        <v>0</v>
      </c>
      <c r="BE78" s="22">
        <f t="shared" si="11"/>
        <v>0</v>
      </c>
      <c r="BF78" s="22">
        <f t="shared" si="11"/>
        <v>0</v>
      </c>
      <c r="BG78" s="22">
        <f t="shared" si="11"/>
        <v>0</v>
      </c>
      <c r="BH78" s="22">
        <f t="shared" si="11"/>
        <v>0</v>
      </c>
      <c r="BI78" s="22">
        <f t="shared" si="11"/>
        <v>0</v>
      </c>
      <c r="BJ78" s="22">
        <f t="shared" si="11"/>
        <v>0</v>
      </c>
      <c r="BK78" s="22">
        <f t="shared" si="11"/>
        <v>0</v>
      </c>
      <c r="BL78" s="61">
        <f t="shared" si="11"/>
        <v>0</v>
      </c>
      <c r="BM78" s="22">
        <f t="shared" si="11"/>
        <v>0</v>
      </c>
      <c r="BN78" s="22">
        <f t="shared" si="11"/>
        <v>0</v>
      </c>
      <c r="BO78" s="22">
        <f t="shared" ref="BO78:DX78" si="12">SUM(BO5:BO9)</f>
        <v>1</v>
      </c>
      <c r="BP78" s="22">
        <f t="shared" si="12"/>
        <v>0.22</v>
      </c>
      <c r="BQ78" s="22">
        <f t="shared" si="12"/>
        <v>4</v>
      </c>
      <c r="BR78" s="61">
        <f t="shared" si="12"/>
        <v>0</v>
      </c>
      <c r="BS78" s="22">
        <f t="shared" si="12"/>
        <v>0.22</v>
      </c>
      <c r="BT78" s="22">
        <f t="shared" si="12"/>
        <v>4</v>
      </c>
      <c r="BU78" s="22">
        <f t="shared" si="12"/>
        <v>0</v>
      </c>
      <c r="BV78" s="22">
        <f t="shared" si="12"/>
        <v>0</v>
      </c>
      <c r="BW78" s="22">
        <f t="shared" si="12"/>
        <v>0</v>
      </c>
      <c r="BX78" s="22">
        <f t="shared" si="12"/>
        <v>0</v>
      </c>
      <c r="BY78" s="22">
        <f t="shared" si="12"/>
        <v>0</v>
      </c>
      <c r="BZ78" s="22">
        <f t="shared" si="12"/>
        <v>0</v>
      </c>
      <c r="CA78" s="22">
        <f t="shared" si="12"/>
        <v>0</v>
      </c>
      <c r="CB78" s="22">
        <f t="shared" si="12"/>
        <v>0</v>
      </c>
      <c r="CC78" s="22">
        <f t="shared" si="12"/>
        <v>0</v>
      </c>
      <c r="CD78" s="22">
        <f t="shared" si="12"/>
        <v>0</v>
      </c>
      <c r="CE78" s="22">
        <f t="shared" si="12"/>
        <v>0</v>
      </c>
      <c r="CF78" s="22">
        <f t="shared" si="12"/>
        <v>0</v>
      </c>
      <c r="CG78" s="22">
        <f t="shared" si="12"/>
        <v>0</v>
      </c>
      <c r="CH78" s="22">
        <f t="shared" si="12"/>
        <v>0</v>
      </c>
      <c r="CI78" s="22">
        <f t="shared" si="12"/>
        <v>0</v>
      </c>
      <c r="CJ78" s="22">
        <f t="shared" si="12"/>
        <v>0</v>
      </c>
      <c r="CK78" s="22">
        <f t="shared" si="12"/>
        <v>0</v>
      </c>
      <c r="CL78" s="22">
        <f t="shared" si="12"/>
        <v>0.5</v>
      </c>
      <c r="CM78" s="22">
        <f t="shared" si="12"/>
        <v>20</v>
      </c>
      <c r="CN78" s="22">
        <f t="shared" si="12"/>
        <v>0</v>
      </c>
      <c r="CO78" s="22">
        <f t="shared" si="12"/>
        <v>0</v>
      </c>
      <c r="CP78" s="22">
        <f t="shared" si="12"/>
        <v>0</v>
      </c>
      <c r="CQ78" s="22">
        <f t="shared" si="12"/>
        <v>0</v>
      </c>
      <c r="CR78" s="22">
        <f t="shared" si="12"/>
        <v>0</v>
      </c>
      <c r="CS78" s="22">
        <f t="shared" si="12"/>
        <v>0</v>
      </c>
      <c r="CT78" s="22">
        <f t="shared" si="12"/>
        <v>0</v>
      </c>
      <c r="CU78" s="22">
        <f t="shared" si="12"/>
        <v>0</v>
      </c>
      <c r="CV78" s="22">
        <f t="shared" si="12"/>
        <v>0</v>
      </c>
      <c r="CW78" s="22">
        <f t="shared" si="12"/>
        <v>0</v>
      </c>
      <c r="CX78" s="22">
        <f t="shared" si="12"/>
        <v>0</v>
      </c>
      <c r="CY78" s="22">
        <f t="shared" si="12"/>
        <v>0</v>
      </c>
      <c r="CZ78" s="22">
        <f t="shared" si="12"/>
        <v>0</v>
      </c>
      <c r="DA78" s="22">
        <f t="shared" si="12"/>
        <v>0</v>
      </c>
      <c r="DB78" s="22">
        <f t="shared" si="12"/>
        <v>0</v>
      </c>
      <c r="DC78" s="22">
        <f t="shared" si="12"/>
        <v>0</v>
      </c>
      <c r="DD78" s="22">
        <f t="shared" si="12"/>
        <v>0</v>
      </c>
      <c r="DE78" s="22">
        <f t="shared" si="12"/>
        <v>0</v>
      </c>
      <c r="DF78" s="22">
        <f t="shared" si="12"/>
        <v>0</v>
      </c>
      <c r="DG78" s="22">
        <f t="shared" si="12"/>
        <v>0</v>
      </c>
      <c r="DH78" s="22">
        <f t="shared" si="12"/>
        <v>0</v>
      </c>
      <c r="DI78" s="22">
        <f t="shared" si="12"/>
        <v>0</v>
      </c>
      <c r="DJ78" s="22">
        <f t="shared" si="12"/>
        <v>0</v>
      </c>
      <c r="DK78" s="22">
        <f t="shared" si="12"/>
        <v>0</v>
      </c>
      <c r="DL78" s="22">
        <f t="shared" si="12"/>
        <v>0</v>
      </c>
      <c r="DM78" s="22">
        <f t="shared" si="12"/>
        <v>0</v>
      </c>
      <c r="DN78" s="22">
        <f t="shared" si="12"/>
        <v>0</v>
      </c>
      <c r="DO78" s="22">
        <f t="shared" si="12"/>
        <v>0</v>
      </c>
      <c r="DP78" s="22">
        <f t="shared" si="12"/>
        <v>0</v>
      </c>
      <c r="DQ78" s="22">
        <f t="shared" si="12"/>
        <v>0</v>
      </c>
      <c r="DR78" s="22">
        <f t="shared" si="12"/>
        <v>0</v>
      </c>
      <c r="DS78" s="22">
        <f t="shared" si="12"/>
        <v>0</v>
      </c>
      <c r="DT78" s="22">
        <f t="shared" si="12"/>
        <v>0</v>
      </c>
      <c r="DU78" s="22">
        <f t="shared" si="12"/>
        <v>0</v>
      </c>
      <c r="DV78" s="22">
        <f t="shared" si="12"/>
        <v>0</v>
      </c>
      <c r="DW78" s="22">
        <f t="shared" si="12"/>
        <v>0</v>
      </c>
      <c r="DX78" s="22">
        <f t="shared" si="12"/>
        <v>0</v>
      </c>
    </row>
    <row r="80" spans="1:143" x14ac:dyDescent="0.25">
      <c r="DX80">
        <f>SUM(B74,E74,H74,K74,N74,Q74,U74,X74,AA74,AD74,AG74,AJ74,AM75,AM74,AP74,AS74,AV74,AY74,BB74,BE74,BH74,BL74,BO74,BR74,BU74,BX74,CA74,CD74,CG74,CK74,CN74,CQ74,CT74,CW74,CZ74,DD74,DG74,DJ74,DM74,DP74,DS74,DV74)</f>
        <v>191</v>
      </c>
    </row>
    <row r="82" spans="11:13" x14ac:dyDescent="0.25">
      <c r="K82" s="22">
        <f>SUM(K74,N74,U74,X74,AA74,AD74,AG74,AJ74,AM74,AP74,AS74,AV74,AY74,BB74,BE74,BH74,BL74,BO74,BR74,BU74,BX74,CA74,CD74,CG74,DS74)</f>
        <v>141</v>
      </c>
      <c r="L82">
        <f>SUM(L74,O74,R74,V74,Y74,AB74,AE74,AH74,AK74,AN74,AQ74,AT74,AW74,AZ74,BC74,BF74,BI74,BM74,BP74,BS74,BV74,BY74,CB74,CE74,CH74,DT74)</f>
        <v>142.04</v>
      </c>
      <c r="M82">
        <f>SUM(M74,P74,S74,W74,Z74,AC74,AF74,AI74,AL74,AO74,AR74,AU74,AX74,BA74,BD74,BG74,BJ74,BN74,BQ74,BT74,BW74,BZ74,CC74,CF74,CI74,DU74)</f>
        <v>2613</v>
      </c>
    </row>
  </sheetData>
  <mergeCells count="82">
    <mergeCell ref="AG1:AI1"/>
    <mergeCell ref="AD1:AF1"/>
    <mergeCell ref="DG1:DI1"/>
    <mergeCell ref="BO1:BQ1"/>
    <mergeCell ref="BH1:BK1"/>
    <mergeCell ref="CG1:CJ1"/>
    <mergeCell ref="CN1:CP1"/>
    <mergeCell ref="BL1:BN1"/>
    <mergeCell ref="BR1:BT1"/>
    <mergeCell ref="CD1:CF1"/>
    <mergeCell ref="BU1:BW1"/>
    <mergeCell ref="BX1:BZ1"/>
    <mergeCell ref="CA1:CC1"/>
    <mergeCell ref="DD1:DF1"/>
    <mergeCell ref="AJ1:AL1"/>
    <mergeCell ref="CQ1:CS1"/>
    <mergeCell ref="B1:D1"/>
    <mergeCell ref="E1:G1"/>
    <mergeCell ref="K1:M1"/>
    <mergeCell ref="BE1:BG1"/>
    <mergeCell ref="AY1:BA1"/>
    <mergeCell ref="BB1:BD1"/>
    <mergeCell ref="AP1:AR1"/>
    <mergeCell ref="AM1:AO1"/>
    <mergeCell ref="AS1:AU1"/>
    <mergeCell ref="AV1:AX1"/>
    <mergeCell ref="N1:P1"/>
    <mergeCell ref="U1:W1"/>
    <mergeCell ref="H1:J1"/>
    <mergeCell ref="Q1:T1"/>
    <mergeCell ref="AA1:AC1"/>
    <mergeCell ref="X1:Z1"/>
    <mergeCell ref="CT1:CV1"/>
    <mergeCell ref="CZ1:DC1"/>
    <mergeCell ref="CK1:CM1"/>
    <mergeCell ref="DP1:DR1"/>
    <mergeCell ref="DV1:DX1"/>
    <mergeCell ref="DJ1:DL1"/>
    <mergeCell ref="DM1:DO1"/>
    <mergeCell ref="CW1:CY1"/>
    <mergeCell ref="DS1:DU1"/>
    <mergeCell ref="B76:D76"/>
    <mergeCell ref="E76:G76"/>
    <mergeCell ref="H76:J76"/>
    <mergeCell ref="K76:M76"/>
    <mergeCell ref="N76:P76"/>
    <mergeCell ref="Q76:T76"/>
    <mergeCell ref="U76:W76"/>
    <mergeCell ref="X76:Z76"/>
    <mergeCell ref="AA76:AC76"/>
    <mergeCell ref="AD76:AF76"/>
    <mergeCell ref="AG76:AI76"/>
    <mergeCell ref="AJ76:AL76"/>
    <mergeCell ref="AM76:AO76"/>
    <mergeCell ref="AP76:AR76"/>
    <mergeCell ref="AS76:AU76"/>
    <mergeCell ref="AV76:AX76"/>
    <mergeCell ref="AY76:BA76"/>
    <mergeCell ref="BB76:BD76"/>
    <mergeCell ref="BE76:BG76"/>
    <mergeCell ref="BH76:BK76"/>
    <mergeCell ref="BL76:BN76"/>
    <mergeCell ref="BO76:BQ76"/>
    <mergeCell ref="BR76:BT76"/>
    <mergeCell ref="BU76:BW76"/>
    <mergeCell ref="BX76:BZ76"/>
    <mergeCell ref="CA76:CC76"/>
    <mergeCell ref="CD76:CF76"/>
    <mergeCell ref="CG76:CJ76"/>
    <mergeCell ref="CK76:CM76"/>
    <mergeCell ref="CN76:CP76"/>
    <mergeCell ref="CQ76:CS76"/>
    <mergeCell ref="CT76:CV76"/>
    <mergeCell ref="CW76:CY76"/>
    <mergeCell ref="CZ76:DC76"/>
    <mergeCell ref="DD76:DF76"/>
    <mergeCell ref="DV76:DX76"/>
    <mergeCell ref="DG76:DI76"/>
    <mergeCell ref="DJ76:DL76"/>
    <mergeCell ref="DM76:DO76"/>
    <mergeCell ref="DP76:DR76"/>
    <mergeCell ref="DS76:DU7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25"/>
  <sheetViews>
    <sheetView zoomScale="70" zoomScaleNormal="70" workbookViewId="0">
      <pane xSplit="1" topLeftCell="BQ1" activePane="topRight" state="frozen"/>
      <selection pane="topRight" activeCell="BY27" sqref="BY27"/>
    </sheetView>
  </sheetViews>
  <sheetFormatPr defaultRowHeight="15" x14ac:dyDescent="0.25"/>
  <cols>
    <col min="1" max="1" width="17.85546875" customWidth="1"/>
    <col min="6" max="6" width="10.140625" style="22" customWidth="1"/>
    <col min="12" max="12" width="9.42578125" customWidth="1"/>
    <col min="13" max="13" width="9.28515625" customWidth="1"/>
    <col min="14" max="14" width="9" customWidth="1"/>
    <col min="15" max="16" width="8.85546875" customWidth="1"/>
    <col min="17" max="17" width="9.140625" customWidth="1"/>
    <col min="18" max="18" width="9.28515625" customWidth="1"/>
    <col min="34" max="45" width="9.28515625" bestFit="1" customWidth="1"/>
    <col min="58" max="60" width="9.28515625" bestFit="1" customWidth="1"/>
    <col min="67" max="72" width="9.28515625" bestFit="1" customWidth="1"/>
    <col min="75" max="78" width="10.140625" customWidth="1"/>
    <col min="79" max="79" width="10.42578125" style="22" customWidth="1"/>
    <col min="81" max="83" width="10.42578125" bestFit="1" customWidth="1"/>
  </cols>
  <sheetData>
    <row r="1" spans="1:83" x14ac:dyDescent="0.25">
      <c r="A1" t="s">
        <v>183</v>
      </c>
    </row>
    <row r="4" spans="1:83" ht="15" customHeight="1" x14ac:dyDescent="0.25">
      <c r="A4" s="162" t="s">
        <v>0</v>
      </c>
      <c r="C4" s="163" t="s">
        <v>215</v>
      </c>
      <c r="D4" s="163"/>
      <c r="E4" s="163"/>
      <c r="F4" s="146"/>
      <c r="G4" s="121" t="s">
        <v>151</v>
      </c>
      <c r="H4" s="121"/>
      <c r="I4" s="121"/>
      <c r="J4" s="164" t="s">
        <v>139</v>
      </c>
      <c r="K4" s="165"/>
      <c r="L4" s="166"/>
      <c r="M4" s="164" t="s">
        <v>149</v>
      </c>
      <c r="N4" s="165"/>
      <c r="O4" s="166"/>
      <c r="P4" s="164" t="s">
        <v>140</v>
      </c>
      <c r="Q4" s="165"/>
      <c r="R4" s="166"/>
      <c r="S4" s="146" t="s">
        <v>137</v>
      </c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45"/>
      <c r="BM4" s="45"/>
      <c r="BN4" s="45"/>
      <c r="BO4" s="46"/>
      <c r="BP4" s="46"/>
      <c r="BQ4" s="46"/>
      <c r="BR4" s="46"/>
      <c r="BS4" s="46"/>
      <c r="BT4" s="46"/>
      <c r="BU4" s="4"/>
      <c r="BV4" s="23"/>
      <c r="BW4" s="4"/>
      <c r="BX4" s="37"/>
      <c r="BY4" s="37"/>
      <c r="BZ4" s="37"/>
    </row>
    <row r="5" spans="1:83" ht="54.75" customHeight="1" x14ac:dyDescent="0.25">
      <c r="A5" s="162"/>
      <c r="C5" s="146"/>
      <c r="D5" s="146"/>
      <c r="E5" s="146"/>
      <c r="F5" s="146"/>
      <c r="G5" s="121"/>
      <c r="H5" s="121"/>
      <c r="I5" s="121"/>
      <c r="J5" s="167"/>
      <c r="K5" s="168"/>
      <c r="L5" s="169"/>
      <c r="M5" s="167"/>
      <c r="N5" s="168"/>
      <c r="O5" s="169"/>
      <c r="P5" s="167"/>
      <c r="Q5" s="168"/>
      <c r="R5" s="169"/>
      <c r="S5" s="173" t="s">
        <v>277</v>
      </c>
      <c r="T5" s="173"/>
      <c r="U5" s="173"/>
      <c r="V5" s="170" t="s">
        <v>247</v>
      </c>
      <c r="W5" s="171"/>
      <c r="X5" s="172"/>
      <c r="Y5" s="170" t="s">
        <v>248</v>
      </c>
      <c r="Z5" s="171"/>
      <c r="AA5" s="172"/>
      <c r="AB5" s="170" t="s">
        <v>249</v>
      </c>
      <c r="AC5" s="171"/>
      <c r="AD5" s="172"/>
      <c r="AE5" s="170" t="s">
        <v>250</v>
      </c>
      <c r="AF5" s="171"/>
      <c r="AG5" s="172"/>
      <c r="AH5" s="170" t="s">
        <v>251</v>
      </c>
      <c r="AI5" s="171"/>
      <c r="AJ5" s="172"/>
      <c r="AK5" s="170" t="s">
        <v>261</v>
      </c>
      <c r="AL5" s="171"/>
      <c r="AM5" s="172"/>
      <c r="AN5" s="170" t="s">
        <v>264</v>
      </c>
      <c r="AO5" s="171"/>
      <c r="AP5" s="172"/>
      <c r="AQ5" s="170" t="s">
        <v>252</v>
      </c>
      <c r="AR5" s="171"/>
      <c r="AS5" s="172"/>
      <c r="AT5" s="170" t="s">
        <v>253</v>
      </c>
      <c r="AU5" s="171"/>
      <c r="AV5" s="172"/>
      <c r="AW5" s="170" t="s">
        <v>254</v>
      </c>
      <c r="AX5" s="171"/>
      <c r="AY5" s="172"/>
      <c r="AZ5" s="170" t="s">
        <v>255</v>
      </c>
      <c r="BA5" s="171"/>
      <c r="BB5" s="172"/>
      <c r="BC5" s="174" t="s">
        <v>217</v>
      </c>
      <c r="BD5" s="174"/>
      <c r="BE5" s="174"/>
      <c r="BF5" s="174" t="s">
        <v>265</v>
      </c>
      <c r="BG5" s="174"/>
      <c r="BH5" s="174"/>
      <c r="BI5" s="173" t="s">
        <v>222</v>
      </c>
      <c r="BJ5" s="173"/>
      <c r="BK5" s="173"/>
      <c r="BL5" s="170" t="s">
        <v>278</v>
      </c>
      <c r="BM5" s="171"/>
      <c r="BN5" s="172"/>
      <c r="BO5" s="170" t="s">
        <v>269</v>
      </c>
      <c r="BP5" s="171"/>
      <c r="BQ5" s="172"/>
      <c r="BR5" s="170" t="s">
        <v>279</v>
      </c>
      <c r="BS5" s="171"/>
      <c r="BT5" s="172"/>
      <c r="BU5" s="173" t="s">
        <v>280</v>
      </c>
      <c r="BV5" s="173"/>
      <c r="BW5" s="173"/>
      <c r="BX5" s="173" t="s">
        <v>211</v>
      </c>
      <c r="BY5" s="173"/>
      <c r="BZ5" s="173"/>
      <c r="CA5" s="173"/>
    </row>
    <row r="6" spans="1:83" s="39" customFormat="1" ht="24" x14ac:dyDescent="0.2">
      <c r="A6" s="38"/>
      <c r="C6" s="32" t="s">
        <v>172</v>
      </c>
      <c r="D6" s="32" t="s">
        <v>173</v>
      </c>
      <c r="E6" s="32" t="s">
        <v>174</v>
      </c>
      <c r="F6" s="40" t="s">
        <v>210</v>
      </c>
      <c r="G6" s="32" t="s">
        <v>172</v>
      </c>
      <c r="H6" s="32" t="s">
        <v>173</v>
      </c>
      <c r="I6" s="32" t="s">
        <v>174</v>
      </c>
      <c r="J6" s="32" t="s">
        <v>172</v>
      </c>
      <c r="K6" s="32" t="s">
        <v>173</v>
      </c>
      <c r="L6" s="32" t="s">
        <v>174</v>
      </c>
      <c r="M6" s="32" t="s">
        <v>172</v>
      </c>
      <c r="N6" s="32" t="s">
        <v>173</v>
      </c>
      <c r="O6" s="32" t="s">
        <v>174</v>
      </c>
      <c r="P6" s="32" t="s">
        <v>172</v>
      </c>
      <c r="Q6" s="32" t="s">
        <v>173</v>
      </c>
      <c r="R6" s="32" t="s">
        <v>174</v>
      </c>
      <c r="S6" s="32" t="s">
        <v>172</v>
      </c>
      <c r="T6" s="32" t="s">
        <v>173</v>
      </c>
      <c r="U6" s="32" t="s">
        <v>174</v>
      </c>
      <c r="V6" s="32" t="s">
        <v>172</v>
      </c>
      <c r="W6" s="32" t="s">
        <v>173</v>
      </c>
      <c r="X6" s="32" t="s">
        <v>174</v>
      </c>
      <c r="Y6" s="32" t="s">
        <v>172</v>
      </c>
      <c r="Z6" s="32" t="s">
        <v>173</v>
      </c>
      <c r="AA6" s="32" t="s">
        <v>174</v>
      </c>
      <c r="AB6" s="32" t="s">
        <v>172</v>
      </c>
      <c r="AC6" s="32" t="s">
        <v>173</v>
      </c>
      <c r="AD6" s="32" t="s">
        <v>174</v>
      </c>
      <c r="AE6" s="32" t="s">
        <v>172</v>
      </c>
      <c r="AF6" s="32" t="s">
        <v>173</v>
      </c>
      <c r="AG6" s="32" t="s">
        <v>174</v>
      </c>
      <c r="AH6" s="32" t="s">
        <v>172</v>
      </c>
      <c r="AI6" s="32" t="s">
        <v>173</v>
      </c>
      <c r="AJ6" s="32" t="s">
        <v>174</v>
      </c>
      <c r="AK6" s="32" t="s">
        <v>172</v>
      </c>
      <c r="AL6" s="32" t="s">
        <v>173</v>
      </c>
      <c r="AM6" s="32" t="s">
        <v>174</v>
      </c>
      <c r="AN6" s="32" t="s">
        <v>172</v>
      </c>
      <c r="AO6" s="32" t="s">
        <v>173</v>
      </c>
      <c r="AP6" s="32" t="s">
        <v>174</v>
      </c>
      <c r="AQ6" s="32" t="s">
        <v>172</v>
      </c>
      <c r="AR6" s="32" t="s">
        <v>173</v>
      </c>
      <c r="AS6" s="32" t="s">
        <v>174</v>
      </c>
      <c r="AT6" s="32" t="s">
        <v>172</v>
      </c>
      <c r="AU6" s="32" t="s">
        <v>173</v>
      </c>
      <c r="AV6" s="32" t="s">
        <v>174</v>
      </c>
      <c r="AW6" s="32" t="s">
        <v>172</v>
      </c>
      <c r="AX6" s="32" t="s">
        <v>173</v>
      </c>
      <c r="AY6" s="32" t="s">
        <v>174</v>
      </c>
      <c r="AZ6" s="32" t="s">
        <v>172</v>
      </c>
      <c r="BA6" s="32" t="s">
        <v>173</v>
      </c>
      <c r="BB6" s="32" t="s">
        <v>174</v>
      </c>
      <c r="BC6" s="32" t="s">
        <v>172</v>
      </c>
      <c r="BD6" s="32" t="s">
        <v>173</v>
      </c>
      <c r="BE6" s="32" t="s">
        <v>174</v>
      </c>
      <c r="BF6" s="32" t="s">
        <v>172</v>
      </c>
      <c r="BG6" s="32" t="s">
        <v>173</v>
      </c>
      <c r="BH6" s="32" t="s">
        <v>174</v>
      </c>
      <c r="BI6" s="32" t="s">
        <v>172</v>
      </c>
      <c r="BJ6" s="32" t="s">
        <v>173</v>
      </c>
      <c r="BK6" s="32" t="s">
        <v>174</v>
      </c>
      <c r="BL6" s="32" t="s">
        <v>172</v>
      </c>
      <c r="BM6" s="32" t="s">
        <v>173</v>
      </c>
      <c r="BN6" s="32" t="s">
        <v>174</v>
      </c>
      <c r="BO6" s="32" t="s">
        <v>172</v>
      </c>
      <c r="BP6" s="32" t="s">
        <v>173</v>
      </c>
      <c r="BQ6" s="32" t="s">
        <v>174</v>
      </c>
      <c r="BR6" s="32" t="s">
        <v>172</v>
      </c>
      <c r="BS6" s="32" t="s">
        <v>173</v>
      </c>
      <c r="BT6" s="32" t="s">
        <v>174</v>
      </c>
      <c r="BU6" s="32" t="s">
        <v>172</v>
      </c>
      <c r="BV6" s="32" t="s">
        <v>173</v>
      </c>
      <c r="BW6" s="32" t="s">
        <v>174</v>
      </c>
      <c r="BX6" s="32" t="s">
        <v>172</v>
      </c>
      <c r="BY6" s="32" t="s">
        <v>173</v>
      </c>
      <c r="BZ6" s="32" t="s">
        <v>174</v>
      </c>
      <c r="CA6" s="41" t="s">
        <v>216</v>
      </c>
      <c r="CC6" s="32" t="s">
        <v>172</v>
      </c>
      <c r="CD6" s="32" t="s">
        <v>173</v>
      </c>
      <c r="CE6" s="32" t="s">
        <v>174</v>
      </c>
    </row>
    <row r="7" spans="1:83" s="212" customFormat="1" x14ac:dyDescent="0.25">
      <c r="A7" s="196" t="s">
        <v>126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8"/>
      <c r="M7" s="198"/>
      <c r="N7" s="198"/>
      <c r="O7" s="198"/>
      <c r="P7" s="198"/>
      <c r="Q7" s="198"/>
      <c r="R7" s="198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C7" s="213">
        <f>SUM(Y337,G7,J7,M7,P7,S7,V7,Y7,AB7,AE7,AH7,AK7,AN7,AQ7,AT7,AW7,AZ7,BC7,BF7,BI7,BL7,BO7,BR7,BU7,BX7)</f>
        <v>0</v>
      </c>
      <c r="CD7" s="213">
        <f>SUM(D7,H7,K7,N7,Q7,T7,W7,Z7,AC7,AF7,AI7,AL7,AO7,AR7,AU7,AX7,BA7,BD7,BG7,BJ7,BM7,BP7,BS7,BV7,BY7)</f>
        <v>0</v>
      </c>
      <c r="CE7" s="213">
        <f>SUM(E7,I7,L7,O7,R7,U7,X7,AA7,AD7,AG7,AJ7,AM7,AP7,AS7,AV7,AY7,BB7,BE7,BH7,BK7,BN7,BQ7,BT7,BW7,BZ7)</f>
        <v>0</v>
      </c>
    </row>
    <row r="8" spans="1:83" s="18" customFormat="1" x14ac:dyDescent="0.25">
      <c r="A8" s="17" t="s">
        <v>127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09"/>
      <c r="M8" s="109"/>
      <c r="N8" s="109"/>
      <c r="O8" s="109"/>
      <c r="P8" s="109"/>
      <c r="Q8" s="109"/>
      <c r="R8" s="109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>
        <v>1</v>
      </c>
      <c r="BP8" s="17">
        <v>1</v>
      </c>
      <c r="BQ8" s="17">
        <v>18</v>
      </c>
      <c r="BR8" s="17"/>
      <c r="BS8" s="17"/>
      <c r="BT8" s="17"/>
      <c r="BU8" s="17"/>
      <c r="BV8" s="17"/>
      <c r="BW8" s="17"/>
      <c r="BX8" s="17"/>
      <c r="BY8" s="17"/>
      <c r="BZ8" s="17"/>
      <c r="CA8" s="17"/>
      <c r="CC8" s="110">
        <f t="shared" ref="CC8:CC14" si="0">SUM(Y338,G8,J8,M8,P8,S8,V8,Y8,AB8,AE8,AH8,AK8,AN8,AQ8,AT8,AW8,AZ8,BC8,BF8,BI8,BL8,BO8,BR8,BU8,BX8)</f>
        <v>1</v>
      </c>
      <c r="CD8" s="110">
        <f t="shared" ref="CD8:CD15" si="1">SUM(D8,H8,K8,N8,Q8,T8,W8,Z8,AC8,AF8,AI8,AL8,AO8,AR8,AU8,AX8,BA8,BD8,BG8,BJ8,BM8,BP8,BS8,BV8,BY8)</f>
        <v>1</v>
      </c>
      <c r="CE8" s="213">
        <f>SUM(E8,I8,L8,O8,R8,U8,X8,AA8,AD8,AG8,AJ8,AM8,AP8,AS8,AV8,AY8,BB8,BE8,BH8,BK8,BN8,BQ8,BT8,BW8,BZ8)</f>
        <v>18</v>
      </c>
    </row>
    <row r="9" spans="1:83" s="18" customFormat="1" x14ac:dyDescent="0.25">
      <c r="A9" s="17" t="s">
        <v>128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9"/>
      <c r="N9" s="19"/>
      <c r="O9" s="19"/>
      <c r="P9" s="19"/>
      <c r="Q9" s="19"/>
      <c r="R9" s="19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>
        <v>1</v>
      </c>
      <c r="BM9" s="17">
        <v>1</v>
      </c>
      <c r="BN9" s="17">
        <v>18</v>
      </c>
      <c r="BO9" s="17"/>
      <c r="BP9" s="17"/>
      <c r="BQ9" s="17"/>
      <c r="BR9" s="17">
        <v>1</v>
      </c>
      <c r="BS9" s="17">
        <v>1</v>
      </c>
      <c r="BT9" s="17">
        <v>18</v>
      </c>
      <c r="BU9" s="17">
        <v>1</v>
      </c>
      <c r="BV9" s="17">
        <v>1</v>
      </c>
      <c r="BW9" s="17">
        <v>18</v>
      </c>
      <c r="BX9" s="17"/>
      <c r="BY9" s="17"/>
      <c r="BZ9" s="17"/>
      <c r="CA9" s="17"/>
      <c r="CC9" s="110">
        <f t="shared" si="0"/>
        <v>3</v>
      </c>
      <c r="CD9" s="110">
        <f t="shared" si="1"/>
        <v>3</v>
      </c>
      <c r="CE9" s="213">
        <f t="shared" ref="CE8:CE14" si="2">SUM(E9,I9,L9,O9,R9,U9,X9,AA9,AD9,AG9,AJ9,AM9,AP9,AS9,AV9,AY9,BB9,BE9,BH9,BK9,BN9,BQ9,BT9,BW9,BZ9)</f>
        <v>54</v>
      </c>
    </row>
    <row r="10" spans="1:83" s="212" customFormat="1" x14ac:dyDescent="0.25">
      <c r="A10" s="196" t="s">
        <v>129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C10" s="213">
        <f t="shared" si="0"/>
        <v>0</v>
      </c>
      <c r="CD10" s="213">
        <f t="shared" si="1"/>
        <v>0</v>
      </c>
      <c r="CE10" s="213">
        <f t="shared" si="2"/>
        <v>0</v>
      </c>
    </row>
    <row r="11" spans="1:83" s="212" customFormat="1" ht="38.25" customHeight="1" x14ac:dyDescent="0.25">
      <c r="A11" s="196" t="s">
        <v>130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214"/>
      <c r="M11" s="214"/>
      <c r="N11" s="214"/>
      <c r="O11" s="214"/>
      <c r="P11" s="214"/>
      <c r="Q11" s="214"/>
      <c r="R11" s="214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C11" s="213">
        <f t="shared" si="0"/>
        <v>0</v>
      </c>
      <c r="CD11" s="213">
        <f t="shared" si="1"/>
        <v>0</v>
      </c>
      <c r="CE11" s="213">
        <f t="shared" si="2"/>
        <v>0</v>
      </c>
    </row>
    <row r="12" spans="1:83" s="18" customFormat="1" x14ac:dyDescent="0.25">
      <c r="A12" s="17" t="s">
        <v>155</v>
      </c>
      <c r="B12" s="17"/>
      <c r="C12" s="17"/>
      <c r="D12" s="17"/>
      <c r="E12" s="17"/>
      <c r="F12" s="17"/>
      <c r="G12" s="17">
        <v>1</v>
      </c>
      <c r="H12" s="17">
        <v>1</v>
      </c>
      <c r="I12" s="17">
        <v>36</v>
      </c>
      <c r="J12" s="17"/>
      <c r="K12" s="17"/>
      <c r="L12" s="19"/>
      <c r="M12" s="19"/>
      <c r="N12" s="19"/>
      <c r="O12" s="19"/>
      <c r="P12" s="19">
        <v>1</v>
      </c>
      <c r="Q12" s="19">
        <v>0.5</v>
      </c>
      <c r="R12" s="19">
        <v>18</v>
      </c>
      <c r="S12" s="17">
        <v>1</v>
      </c>
      <c r="T12" s="17">
        <v>1</v>
      </c>
      <c r="U12" s="17">
        <v>18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C12" s="110">
        <f t="shared" si="0"/>
        <v>3</v>
      </c>
      <c r="CD12" s="110">
        <f t="shared" si="1"/>
        <v>2.5</v>
      </c>
      <c r="CE12" s="213">
        <f>SUM(E12,I12,L12,O12,R12,U12,X12,AA12,AD12,AG12,AJ12,AM12,AP12,AS12,AV12,AY12,BB12,BE12,BH12,BK12,BN12,BQ12,BT12,BW12,BZ12)</f>
        <v>72</v>
      </c>
    </row>
    <row r="13" spans="1:83" s="75" customFormat="1" x14ac:dyDescent="0.25">
      <c r="A13" s="196" t="s">
        <v>131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C13" s="73">
        <f t="shared" si="0"/>
        <v>0</v>
      </c>
      <c r="CD13" s="73">
        <f t="shared" si="1"/>
        <v>0</v>
      </c>
      <c r="CE13" s="213">
        <f t="shared" si="2"/>
        <v>0</v>
      </c>
    </row>
    <row r="14" spans="1:83" s="89" customFormat="1" x14ac:dyDescent="0.25">
      <c r="A14" s="17" t="s">
        <v>132</v>
      </c>
      <c r="B14" s="13"/>
      <c r="C14" s="13"/>
      <c r="D14" s="13"/>
      <c r="E14" s="13"/>
      <c r="F14" s="13"/>
      <c r="G14" s="13">
        <v>1</v>
      </c>
      <c r="H14" s="13">
        <v>1</v>
      </c>
      <c r="I14" s="13">
        <v>36</v>
      </c>
      <c r="J14" s="13"/>
      <c r="K14" s="13"/>
      <c r="L14" s="88"/>
      <c r="M14" s="88"/>
      <c r="N14" s="88"/>
      <c r="O14" s="88"/>
      <c r="P14" s="88"/>
      <c r="Q14" s="88"/>
      <c r="R14" s="88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C14" s="15">
        <f t="shared" si="0"/>
        <v>1</v>
      </c>
      <c r="CD14" s="15">
        <f t="shared" si="1"/>
        <v>1</v>
      </c>
      <c r="CE14" s="213">
        <f>SUM(E14,I14,L14,O14,R14,U14,X14,AA14,AD14,AG14,AJ14,AM14,AP14,AS14,AV14,AY14,BB14,BE14,BH14,BK14,BN14,BQ14,BT14,BW14,BZ14)</f>
        <v>36</v>
      </c>
    </row>
    <row r="15" spans="1:83" s="44" customForma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C15" s="15">
        <f t="shared" ref="CC15" si="3">SUM(Y345,G15,J15,M15,P15,S15,V15,Y15,AB15,AE15,AH15,AK15,AN15,AQ15,AT15,AW15,AZ15,BC15,BF15,BI15,BL15,BO15,BR15,BU15,BX15)</f>
        <v>0</v>
      </c>
      <c r="CD15" s="15">
        <f t="shared" si="1"/>
        <v>0</v>
      </c>
      <c r="CE15" s="26">
        <f t="shared" ref="CE15" si="4">SUM(E15,I15,L15,O15,R15,U15,X15,AA15,AD15,AG15,AJ15,AM15,AP15,AS15,AV15,AY15,BB15,BE15,BH15,BK15,BN15,BQ15,BT15,BW15,BZ15)</f>
        <v>0</v>
      </c>
    </row>
    <row r="16" spans="1:83" x14ac:dyDescent="0.25">
      <c r="A16" s="3" t="s">
        <v>152</v>
      </c>
      <c r="B16" s="3"/>
      <c r="C16" s="3">
        <f>SUM(C7:C14)</f>
        <v>0</v>
      </c>
      <c r="D16" s="3">
        <f t="shared" ref="D16:BO16" si="5">SUM(D7:D14)</f>
        <v>0</v>
      </c>
      <c r="E16" s="3">
        <f t="shared" si="5"/>
        <v>0</v>
      </c>
      <c r="F16" s="3">
        <f t="shared" si="5"/>
        <v>0</v>
      </c>
      <c r="G16" s="3">
        <f t="shared" si="5"/>
        <v>2</v>
      </c>
      <c r="H16" s="3">
        <f t="shared" si="5"/>
        <v>2</v>
      </c>
      <c r="I16" s="3">
        <f t="shared" si="5"/>
        <v>72</v>
      </c>
      <c r="J16" s="3">
        <f t="shared" si="5"/>
        <v>0</v>
      </c>
      <c r="K16" s="3">
        <f t="shared" si="5"/>
        <v>0</v>
      </c>
      <c r="L16" s="3">
        <f t="shared" si="5"/>
        <v>0</v>
      </c>
      <c r="M16" s="3">
        <f t="shared" si="5"/>
        <v>0</v>
      </c>
      <c r="N16" s="3">
        <f t="shared" si="5"/>
        <v>0</v>
      </c>
      <c r="O16" s="3">
        <f t="shared" si="5"/>
        <v>0</v>
      </c>
      <c r="P16" s="3">
        <f>SUM(P7:P14)</f>
        <v>1</v>
      </c>
      <c r="Q16" s="3">
        <f t="shared" si="5"/>
        <v>0.5</v>
      </c>
      <c r="R16" s="3">
        <f t="shared" si="5"/>
        <v>18</v>
      </c>
      <c r="S16" s="3">
        <f t="shared" si="5"/>
        <v>1</v>
      </c>
      <c r="T16" s="3">
        <f t="shared" si="5"/>
        <v>1</v>
      </c>
      <c r="U16" s="3">
        <f t="shared" si="5"/>
        <v>18</v>
      </c>
      <c r="V16" s="3">
        <f t="shared" si="5"/>
        <v>0</v>
      </c>
      <c r="W16" s="3">
        <f t="shared" si="5"/>
        <v>0</v>
      </c>
      <c r="X16" s="3">
        <f t="shared" si="5"/>
        <v>0</v>
      </c>
      <c r="Y16" s="3">
        <f t="shared" si="5"/>
        <v>0</v>
      </c>
      <c r="Z16" s="3">
        <f t="shared" si="5"/>
        <v>0</v>
      </c>
      <c r="AA16" s="3">
        <f t="shared" si="5"/>
        <v>0</v>
      </c>
      <c r="AB16" s="3">
        <f t="shared" si="5"/>
        <v>0</v>
      </c>
      <c r="AC16" s="3">
        <f t="shared" si="5"/>
        <v>0</v>
      </c>
      <c r="AD16" s="3">
        <f t="shared" si="5"/>
        <v>0</v>
      </c>
      <c r="AE16" s="3">
        <f t="shared" si="5"/>
        <v>0</v>
      </c>
      <c r="AF16" s="3">
        <f t="shared" si="5"/>
        <v>0</v>
      </c>
      <c r="AG16" s="3">
        <f t="shared" si="5"/>
        <v>0</v>
      </c>
      <c r="AH16" s="3">
        <f t="shared" si="5"/>
        <v>0</v>
      </c>
      <c r="AI16" s="3">
        <f t="shared" si="5"/>
        <v>0</v>
      </c>
      <c r="AJ16" s="3">
        <f t="shared" si="5"/>
        <v>0</v>
      </c>
      <c r="AK16" s="3">
        <f t="shared" si="5"/>
        <v>0</v>
      </c>
      <c r="AL16" s="3">
        <f t="shared" si="5"/>
        <v>0</v>
      </c>
      <c r="AM16" s="3">
        <f t="shared" si="5"/>
        <v>0</v>
      </c>
      <c r="AN16" s="3">
        <f t="shared" si="5"/>
        <v>0</v>
      </c>
      <c r="AO16" s="3">
        <f t="shared" si="5"/>
        <v>0</v>
      </c>
      <c r="AP16" s="3">
        <f t="shared" si="5"/>
        <v>0</v>
      </c>
      <c r="AQ16" s="3">
        <f t="shared" si="5"/>
        <v>0</v>
      </c>
      <c r="AR16" s="3">
        <f t="shared" si="5"/>
        <v>0</v>
      </c>
      <c r="AS16" s="3">
        <f t="shared" si="5"/>
        <v>0</v>
      </c>
      <c r="AT16" s="3">
        <f t="shared" si="5"/>
        <v>0</v>
      </c>
      <c r="AU16" s="3">
        <f t="shared" si="5"/>
        <v>0</v>
      </c>
      <c r="AV16" s="3">
        <f t="shared" si="5"/>
        <v>0</v>
      </c>
      <c r="AW16" s="3">
        <f t="shared" si="5"/>
        <v>0</v>
      </c>
      <c r="AX16" s="3">
        <f t="shared" si="5"/>
        <v>0</v>
      </c>
      <c r="AY16" s="3">
        <f t="shared" si="5"/>
        <v>0</v>
      </c>
      <c r="AZ16" s="3">
        <f t="shared" si="5"/>
        <v>0</v>
      </c>
      <c r="BA16" s="3">
        <f t="shared" si="5"/>
        <v>0</v>
      </c>
      <c r="BB16" s="3">
        <f t="shared" si="5"/>
        <v>0</v>
      </c>
      <c r="BC16" s="3">
        <f t="shared" si="5"/>
        <v>0</v>
      </c>
      <c r="BD16" s="3">
        <f t="shared" si="5"/>
        <v>0</v>
      </c>
      <c r="BE16" s="3">
        <f t="shared" si="5"/>
        <v>0</v>
      </c>
      <c r="BF16" s="3">
        <f t="shared" si="5"/>
        <v>0</v>
      </c>
      <c r="BG16" s="3">
        <f t="shared" si="5"/>
        <v>0</v>
      </c>
      <c r="BH16" s="3">
        <f t="shared" si="5"/>
        <v>0</v>
      </c>
      <c r="BI16" s="3">
        <f t="shared" si="5"/>
        <v>0</v>
      </c>
      <c r="BJ16" s="3">
        <f t="shared" si="5"/>
        <v>0</v>
      </c>
      <c r="BK16" s="3">
        <f t="shared" si="5"/>
        <v>0</v>
      </c>
      <c r="BL16" s="3">
        <f t="shared" si="5"/>
        <v>1</v>
      </c>
      <c r="BM16" s="3">
        <f t="shared" si="5"/>
        <v>1</v>
      </c>
      <c r="BN16" s="3">
        <f t="shared" si="5"/>
        <v>18</v>
      </c>
      <c r="BO16" s="3">
        <f t="shared" si="5"/>
        <v>1</v>
      </c>
      <c r="BP16" s="3">
        <f t="shared" ref="BP16:BZ16" si="6">SUM(BP7:BP14)</f>
        <v>1</v>
      </c>
      <c r="BQ16" s="3">
        <f t="shared" si="6"/>
        <v>18</v>
      </c>
      <c r="BR16" s="3">
        <f t="shared" si="6"/>
        <v>1</v>
      </c>
      <c r="BS16" s="3">
        <f t="shared" si="6"/>
        <v>1</v>
      </c>
      <c r="BT16" s="3">
        <f t="shared" si="6"/>
        <v>18</v>
      </c>
      <c r="BU16" s="3">
        <f t="shared" si="6"/>
        <v>1</v>
      </c>
      <c r="BV16" s="3">
        <f t="shared" si="6"/>
        <v>1</v>
      </c>
      <c r="BW16" s="3">
        <f t="shared" si="6"/>
        <v>18</v>
      </c>
      <c r="BX16" s="3">
        <f t="shared" si="6"/>
        <v>0</v>
      </c>
      <c r="BY16" s="3">
        <f t="shared" si="6"/>
        <v>0</v>
      </c>
      <c r="BZ16" s="3">
        <f t="shared" si="6"/>
        <v>0</v>
      </c>
      <c r="CA16" s="29"/>
      <c r="CC16" s="26"/>
      <c r="CD16" s="36"/>
      <c r="CE16" s="36"/>
    </row>
    <row r="18" spans="71:83" x14ac:dyDescent="0.25">
      <c r="BS18">
        <f>SUM(S16,V16,Y16,AB16,AE16,AH16,AK16,AN16,AQ16,AT16,AW16,AZ16,BC16,BF16,BI16,BL16,BO16,BR16,BU16)</f>
        <v>5</v>
      </c>
      <c r="BT18">
        <f>SUM(T16,W16,Z16,AC16,AF16,AI16,AL16,AO16,AR16,AU16,AX16,BA16,BD16,BG16,BJ16,BM16,BP16,BS16,BV16)</f>
        <v>5</v>
      </c>
      <c r="BU18">
        <f>SUM(U16,X16,AA16,AD16,AG16,AJ16,AM16,AP16,AS16,AV16,AY16,BB16,BE16,BH16,BN16,BK16,BQ16,BT16,BW16)</f>
        <v>90</v>
      </c>
      <c r="CC18">
        <f>SUM(CC7:CC15)</f>
        <v>8</v>
      </c>
      <c r="CD18">
        <f>SUM(CD7:CD14)</f>
        <v>7.5</v>
      </c>
      <c r="CE18">
        <f>SUM(CE7:CE15)</f>
        <v>180</v>
      </c>
    </row>
    <row r="20" spans="71:83" x14ac:dyDescent="0.25">
      <c r="CC20">
        <f>SUM(CC18:CE18)</f>
        <v>195.5</v>
      </c>
    </row>
    <row r="25" spans="71:83" x14ac:dyDescent="0.25">
      <c r="BS25">
        <f>SUM(S16,V16,Y16,AB16,AE16,AH16,AK16,AN16,AQ16,AT16,AW16,AZ16,BC16,BF16,BI16,BL16,BO16,BR16)</f>
        <v>4</v>
      </c>
    </row>
  </sheetData>
  <mergeCells count="27">
    <mergeCell ref="BX5:CA5"/>
    <mergeCell ref="BU5:BW5"/>
    <mergeCell ref="S5:U5"/>
    <mergeCell ref="BC5:BE5"/>
    <mergeCell ref="BF5:BH5"/>
    <mergeCell ref="BI5:BK5"/>
    <mergeCell ref="BL5:BN5"/>
    <mergeCell ref="BO5:BQ5"/>
    <mergeCell ref="BR5:BT5"/>
    <mergeCell ref="AW5:AY5"/>
    <mergeCell ref="AZ5:BB5"/>
    <mergeCell ref="A4:A5"/>
    <mergeCell ref="C4:F5"/>
    <mergeCell ref="G4:I5"/>
    <mergeCell ref="S4:BK4"/>
    <mergeCell ref="J4:L5"/>
    <mergeCell ref="M4:O5"/>
    <mergeCell ref="P4:R5"/>
    <mergeCell ref="V5:X5"/>
    <mergeCell ref="Y5:AA5"/>
    <mergeCell ref="AB5:AD5"/>
    <mergeCell ref="AE5:AG5"/>
    <mergeCell ref="AH5:AJ5"/>
    <mergeCell ref="AK5:AM5"/>
    <mergeCell ref="AN5:AP5"/>
    <mergeCell ref="AQ5:AS5"/>
    <mergeCell ref="AT5:AV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Q19"/>
  <sheetViews>
    <sheetView tabSelected="1" zoomScale="90" zoomScaleNormal="90" workbookViewId="0">
      <pane xSplit="1" topLeftCell="DE1" activePane="topRight" state="frozen"/>
      <selection pane="topRight" activeCell="DM19" sqref="DM19"/>
    </sheetView>
  </sheetViews>
  <sheetFormatPr defaultRowHeight="15" x14ac:dyDescent="0.25"/>
  <cols>
    <col min="1" max="1" width="16.140625" customWidth="1"/>
  </cols>
  <sheetData>
    <row r="1" spans="1:121" x14ac:dyDescent="0.25">
      <c r="A1" t="s">
        <v>167</v>
      </c>
    </row>
    <row r="4" spans="1:121" ht="121.5" customHeight="1" x14ac:dyDescent="0.25">
      <c r="A4" s="5" t="s">
        <v>0</v>
      </c>
      <c r="B4" s="1"/>
      <c r="C4" s="187" t="s">
        <v>271</v>
      </c>
      <c r="D4" s="189"/>
      <c r="E4" s="190"/>
      <c r="F4" s="178" t="s">
        <v>223</v>
      </c>
      <c r="G4" s="179"/>
      <c r="H4" s="180"/>
      <c r="I4" s="187" t="s">
        <v>259</v>
      </c>
      <c r="J4" s="188"/>
      <c r="K4" s="177"/>
      <c r="L4" s="187" t="s">
        <v>242</v>
      </c>
      <c r="M4" s="188"/>
      <c r="N4" s="177"/>
      <c r="O4" s="187" t="s">
        <v>229</v>
      </c>
      <c r="P4" s="188"/>
      <c r="Q4" s="177"/>
      <c r="R4" s="181" t="s">
        <v>163</v>
      </c>
      <c r="S4" s="182"/>
      <c r="T4" s="183"/>
      <c r="U4" s="184" t="s">
        <v>146</v>
      </c>
      <c r="V4" s="184"/>
      <c r="W4" s="184"/>
      <c r="X4" s="178" t="s">
        <v>153</v>
      </c>
      <c r="Y4" s="191"/>
      <c r="Z4" s="192"/>
      <c r="AA4" s="187" t="s">
        <v>224</v>
      </c>
      <c r="AB4" s="188"/>
      <c r="AC4" s="177"/>
      <c r="AD4" s="187" t="s">
        <v>225</v>
      </c>
      <c r="AE4" s="188"/>
      <c r="AF4" s="177"/>
      <c r="AG4" s="181" t="s">
        <v>257</v>
      </c>
      <c r="AH4" s="182"/>
      <c r="AI4" s="183"/>
      <c r="AJ4" s="181" t="s">
        <v>139</v>
      </c>
      <c r="AK4" s="182"/>
      <c r="AL4" s="183"/>
      <c r="AM4" s="187" t="s">
        <v>149</v>
      </c>
      <c r="AN4" s="188"/>
      <c r="AO4" s="177"/>
      <c r="AP4" s="175" t="s">
        <v>262</v>
      </c>
      <c r="AQ4" s="176"/>
      <c r="AR4" s="177"/>
      <c r="AS4" s="187" t="s">
        <v>147</v>
      </c>
      <c r="AT4" s="188"/>
      <c r="AU4" s="177"/>
      <c r="AV4" s="181" t="s">
        <v>237</v>
      </c>
      <c r="AW4" s="182"/>
      <c r="AX4" s="183"/>
      <c r="AY4" s="184" t="s">
        <v>272</v>
      </c>
      <c r="AZ4" s="184"/>
      <c r="BA4" s="186"/>
      <c r="BB4" s="181" t="s">
        <v>273</v>
      </c>
      <c r="BC4" s="182"/>
      <c r="BD4" s="183"/>
      <c r="BE4" s="181" t="s">
        <v>274</v>
      </c>
      <c r="BF4" s="182"/>
      <c r="BG4" s="183"/>
      <c r="BH4" s="181" t="s">
        <v>275</v>
      </c>
      <c r="BI4" s="182"/>
      <c r="BJ4" s="183"/>
      <c r="BK4" s="184" t="s">
        <v>281</v>
      </c>
      <c r="BL4" s="184"/>
      <c r="BM4" s="186"/>
      <c r="BN4" s="181" t="s">
        <v>282</v>
      </c>
      <c r="BO4" s="182"/>
      <c r="BP4" s="183"/>
      <c r="BQ4" s="181" t="s">
        <v>258</v>
      </c>
      <c r="BR4" s="182"/>
      <c r="BS4" s="183"/>
      <c r="BT4" s="181" t="s">
        <v>276</v>
      </c>
      <c r="BU4" s="182"/>
      <c r="BV4" s="183"/>
      <c r="BW4" s="184" t="s">
        <v>238</v>
      </c>
      <c r="BX4" s="184"/>
      <c r="BY4" s="185"/>
      <c r="BZ4" s="178" t="s">
        <v>230</v>
      </c>
      <c r="CA4" s="179"/>
      <c r="CB4" s="180"/>
      <c r="CC4" s="178" t="s">
        <v>231</v>
      </c>
      <c r="CD4" s="179"/>
      <c r="CE4" s="180"/>
      <c r="CF4" s="178" t="s">
        <v>232</v>
      </c>
      <c r="CG4" s="179"/>
      <c r="CH4" s="180"/>
      <c r="CI4" s="178" t="s">
        <v>233</v>
      </c>
      <c r="CJ4" s="179"/>
      <c r="CK4" s="180"/>
      <c r="CL4" s="178" t="s">
        <v>234</v>
      </c>
      <c r="CM4" s="179"/>
      <c r="CN4" s="180"/>
      <c r="CO4" s="178" t="s">
        <v>235</v>
      </c>
      <c r="CP4" s="179"/>
      <c r="CQ4" s="180"/>
      <c r="CR4" s="181" t="s">
        <v>243</v>
      </c>
      <c r="CS4" s="182"/>
      <c r="CT4" s="182"/>
      <c r="CU4" s="182" t="s">
        <v>244</v>
      </c>
      <c r="CV4" s="182"/>
      <c r="CW4" s="182"/>
      <c r="CX4" s="182" t="s">
        <v>245</v>
      </c>
      <c r="CY4" s="182"/>
      <c r="CZ4" s="183"/>
      <c r="DA4" s="187" t="s">
        <v>270</v>
      </c>
      <c r="DB4" s="188"/>
      <c r="DC4" s="177"/>
      <c r="DD4" s="175" t="s">
        <v>256</v>
      </c>
      <c r="DE4" s="176"/>
      <c r="DF4" s="177"/>
      <c r="DG4" s="175" t="s">
        <v>1</v>
      </c>
      <c r="DH4" s="176"/>
      <c r="DI4" s="177"/>
      <c r="DJ4" s="175" t="s">
        <v>226</v>
      </c>
      <c r="DK4" s="176"/>
      <c r="DL4" s="177"/>
      <c r="DN4" s="32" t="s">
        <v>172</v>
      </c>
      <c r="DO4" s="32" t="s">
        <v>173</v>
      </c>
      <c r="DP4" s="32" t="s">
        <v>227</v>
      </c>
    </row>
    <row r="5" spans="1:121" s="11" customFormat="1" ht="38.25" customHeight="1" x14ac:dyDescent="0.25">
      <c r="A5" s="10"/>
      <c r="B5" s="10"/>
      <c r="C5" s="32" t="s">
        <v>172</v>
      </c>
      <c r="D5" s="32" t="s">
        <v>173</v>
      </c>
      <c r="E5" s="32" t="s">
        <v>227</v>
      </c>
      <c r="F5" s="32" t="s">
        <v>172</v>
      </c>
      <c r="G5" s="32" t="s">
        <v>173</v>
      </c>
      <c r="H5" s="32" t="s">
        <v>227</v>
      </c>
      <c r="I5" s="32" t="s">
        <v>172</v>
      </c>
      <c r="J5" s="32" t="s">
        <v>173</v>
      </c>
      <c r="K5" s="32" t="s">
        <v>227</v>
      </c>
      <c r="L5" s="32" t="s">
        <v>172</v>
      </c>
      <c r="M5" s="32" t="s">
        <v>173</v>
      </c>
      <c r="N5" s="32" t="s">
        <v>227</v>
      </c>
      <c r="O5" s="32" t="s">
        <v>172</v>
      </c>
      <c r="P5" s="32" t="s">
        <v>173</v>
      </c>
      <c r="Q5" s="32" t="s">
        <v>227</v>
      </c>
      <c r="R5" s="32" t="s">
        <v>172</v>
      </c>
      <c r="S5" s="32" t="s">
        <v>173</v>
      </c>
      <c r="T5" s="32" t="s">
        <v>227</v>
      </c>
      <c r="U5" s="32" t="s">
        <v>172</v>
      </c>
      <c r="V5" s="32" t="s">
        <v>173</v>
      </c>
      <c r="W5" s="32" t="s">
        <v>227</v>
      </c>
      <c r="X5" s="32" t="s">
        <v>172</v>
      </c>
      <c r="Y5" s="32" t="s">
        <v>173</v>
      </c>
      <c r="Z5" s="32" t="s">
        <v>227</v>
      </c>
      <c r="AA5" s="32" t="s">
        <v>172</v>
      </c>
      <c r="AB5" s="32" t="s">
        <v>173</v>
      </c>
      <c r="AC5" s="32" t="s">
        <v>227</v>
      </c>
      <c r="AD5" s="32" t="s">
        <v>172</v>
      </c>
      <c r="AE5" s="32" t="s">
        <v>173</v>
      </c>
      <c r="AF5" s="32" t="s">
        <v>227</v>
      </c>
      <c r="AG5" s="32" t="s">
        <v>172</v>
      </c>
      <c r="AH5" s="32" t="s">
        <v>173</v>
      </c>
      <c r="AI5" s="32" t="s">
        <v>227</v>
      </c>
      <c r="AJ5" s="32" t="s">
        <v>172</v>
      </c>
      <c r="AK5" s="32" t="s">
        <v>173</v>
      </c>
      <c r="AL5" s="32" t="s">
        <v>241</v>
      </c>
      <c r="AM5" s="32" t="s">
        <v>172</v>
      </c>
      <c r="AN5" s="32" t="s">
        <v>173</v>
      </c>
      <c r="AO5" s="32" t="s">
        <v>241</v>
      </c>
      <c r="AP5" s="32" t="s">
        <v>172</v>
      </c>
      <c r="AQ5" s="32" t="s">
        <v>173</v>
      </c>
      <c r="AR5" s="32" t="s">
        <v>227</v>
      </c>
      <c r="AS5" s="32" t="s">
        <v>172</v>
      </c>
      <c r="AT5" s="32" t="s">
        <v>173</v>
      </c>
      <c r="AU5" s="32" t="s">
        <v>227</v>
      </c>
      <c r="AV5" s="32" t="s">
        <v>172</v>
      </c>
      <c r="AW5" s="32" t="s">
        <v>173</v>
      </c>
      <c r="AX5" s="32" t="s">
        <v>227</v>
      </c>
      <c r="AY5" s="32" t="s">
        <v>172</v>
      </c>
      <c r="AZ5" s="32" t="s">
        <v>173</v>
      </c>
      <c r="BA5" s="32" t="s">
        <v>227</v>
      </c>
      <c r="BB5" s="32" t="s">
        <v>172</v>
      </c>
      <c r="BC5" s="32" t="s">
        <v>173</v>
      </c>
      <c r="BD5" s="32" t="s">
        <v>227</v>
      </c>
      <c r="BE5" s="32" t="s">
        <v>172</v>
      </c>
      <c r="BF5" s="32" t="s">
        <v>173</v>
      </c>
      <c r="BG5" s="32" t="s">
        <v>227</v>
      </c>
      <c r="BH5" s="32" t="s">
        <v>172</v>
      </c>
      <c r="BI5" s="32" t="s">
        <v>173</v>
      </c>
      <c r="BJ5" s="32" t="s">
        <v>227</v>
      </c>
      <c r="BK5" s="32" t="s">
        <v>172</v>
      </c>
      <c r="BL5" s="32" t="s">
        <v>173</v>
      </c>
      <c r="BM5" s="32" t="s">
        <v>227</v>
      </c>
      <c r="BN5" s="32" t="s">
        <v>172</v>
      </c>
      <c r="BO5" s="32" t="s">
        <v>173</v>
      </c>
      <c r="BP5" s="32" t="s">
        <v>227</v>
      </c>
      <c r="BQ5" s="32" t="s">
        <v>172</v>
      </c>
      <c r="BR5" s="32" t="s">
        <v>173</v>
      </c>
      <c r="BS5" s="32" t="s">
        <v>227</v>
      </c>
      <c r="BT5" s="32" t="s">
        <v>172</v>
      </c>
      <c r="BU5" s="32" t="s">
        <v>173</v>
      </c>
      <c r="BV5" s="32" t="s">
        <v>227</v>
      </c>
      <c r="BW5" s="32" t="s">
        <v>172</v>
      </c>
      <c r="BX5" s="32" t="s">
        <v>173</v>
      </c>
      <c r="BY5" s="32" t="s">
        <v>227</v>
      </c>
      <c r="BZ5" s="32" t="s">
        <v>172</v>
      </c>
      <c r="CA5" s="32" t="s">
        <v>173</v>
      </c>
      <c r="CB5" s="32" t="s">
        <v>227</v>
      </c>
      <c r="CC5" s="32" t="s">
        <v>172</v>
      </c>
      <c r="CD5" s="32" t="s">
        <v>173</v>
      </c>
      <c r="CE5" s="32" t="s">
        <v>227</v>
      </c>
      <c r="CF5" s="32" t="s">
        <v>172</v>
      </c>
      <c r="CG5" s="32" t="s">
        <v>173</v>
      </c>
      <c r="CH5" s="32" t="s">
        <v>227</v>
      </c>
      <c r="CI5" s="32" t="s">
        <v>172</v>
      </c>
      <c r="CJ5" s="32" t="s">
        <v>173</v>
      </c>
      <c r="CK5" s="32" t="s">
        <v>227</v>
      </c>
      <c r="CL5" s="32" t="s">
        <v>172</v>
      </c>
      <c r="CM5" s="32" t="s">
        <v>173</v>
      </c>
      <c r="CN5" s="32" t="s">
        <v>227</v>
      </c>
      <c r="CO5" s="32" t="s">
        <v>172</v>
      </c>
      <c r="CP5" s="32" t="s">
        <v>173</v>
      </c>
      <c r="CQ5" s="32" t="s">
        <v>227</v>
      </c>
      <c r="CR5" s="32" t="s">
        <v>172</v>
      </c>
      <c r="CS5" s="32" t="s">
        <v>173</v>
      </c>
      <c r="CT5" s="32" t="s">
        <v>227</v>
      </c>
      <c r="CU5" s="32" t="s">
        <v>172</v>
      </c>
      <c r="CV5" s="32" t="s">
        <v>173</v>
      </c>
      <c r="CW5" s="32" t="s">
        <v>227</v>
      </c>
      <c r="CX5" s="32" t="s">
        <v>172</v>
      </c>
      <c r="CY5" s="32" t="s">
        <v>173</v>
      </c>
      <c r="CZ5" s="32" t="s">
        <v>227</v>
      </c>
      <c r="DA5" s="32" t="s">
        <v>172</v>
      </c>
      <c r="DB5" s="32" t="s">
        <v>173</v>
      </c>
      <c r="DC5" s="32" t="s">
        <v>227</v>
      </c>
      <c r="DD5" s="32" t="s">
        <v>172</v>
      </c>
      <c r="DE5" s="32" t="s">
        <v>173</v>
      </c>
      <c r="DF5" s="32" t="s">
        <v>239</v>
      </c>
      <c r="DG5" s="32" t="s">
        <v>172</v>
      </c>
      <c r="DH5" s="32" t="s">
        <v>173</v>
      </c>
      <c r="DI5" s="32" t="s">
        <v>227</v>
      </c>
      <c r="DJ5" s="32" t="s">
        <v>172</v>
      </c>
      <c r="DK5" s="32" t="s">
        <v>173</v>
      </c>
      <c r="DL5" s="32" t="s">
        <v>227</v>
      </c>
      <c r="DN5" s="10"/>
      <c r="DO5" s="10"/>
      <c r="DP5" s="10"/>
    </row>
    <row r="6" spans="1:121" s="44" customFormat="1" ht="15.7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42"/>
      <c r="V6" s="42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25"/>
      <c r="DE6" s="25"/>
      <c r="DF6" s="25"/>
      <c r="DG6" s="25"/>
      <c r="DH6" s="25"/>
      <c r="DI6" s="25"/>
      <c r="DJ6" s="25"/>
      <c r="DK6" s="25"/>
      <c r="DL6" s="25"/>
      <c r="DN6" s="25"/>
      <c r="DO6" s="25"/>
      <c r="DP6" s="25"/>
    </row>
    <row r="7" spans="1:121" s="217" customFormat="1" ht="15.75" x14ac:dyDescent="0.25">
      <c r="A7" s="201" t="s">
        <v>133</v>
      </c>
      <c r="B7" s="201"/>
      <c r="C7" s="201">
        <v>1</v>
      </c>
      <c r="D7" s="201">
        <v>1</v>
      </c>
      <c r="E7" s="201">
        <v>720</v>
      </c>
      <c r="F7" s="201"/>
      <c r="G7" s="201"/>
      <c r="H7" s="201"/>
      <c r="I7" s="201"/>
      <c r="J7" s="201"/>
      <c r="K7" s="201"/>
      <c r="L7" s="201"/>
      <c r="M7" s="201"/>
      <c r="N7" s="201"/>
      <c r="O7" s="201">
        <v>1</v>
      </c>
      <c r="P7" s="201">
        <v>1</v>
      </c>
      <c r="Q7" s="201">
        <v>720</v>
      </c>
      <c r="R7" s="201">
        <v>1</v>
      </c>
      <c r="S7" s="201">
        <v>1</v>
      </c>
      <c r="T7" s="201">
        <v>720</v>
      </c>
      <c r="U7" s="215"/>
      <c r="V7" s="215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>
        <v>1</v>
      </c>
      <c r="AN7" s="201">
        <v>0.5</v>
      </c>
      <c r="AO7" s="201">
        <v>18</v>
      </c>
      <c r="AP7" s="201"/>
      <c r="AQ7" s="201"/>
      <c r="AR7" s="201"/>
      <c r="AS7" s="201"/>
      <c r="AT7" s="201"/>
      <c r="AU7" s="201"/>
      <c r="AV7" s="201"/>
      <c r="AW7" s="201"/>
      <c r="AX7" s="201"/>
      <c r="AY7" s="201">
        <v>1</v>
      </c>
      <c r="AZ7" s="201">
        <v>1</v>
      </c>
      <c r="BA7" s="201">
        <v>720</v>
      </c>
      <c r="BB7" s="201">
        <v>1</v>
      </c>
      <c r="BC7" s="201">
        <v>1</v>
      </c>
      <c r="BD7" s="201">
        <v>720</v>
      </c>
      <c r="BE7" s="201"/>
      <c r="BF7" s="201"/>
      <c r="BG7" s="201"/>
      <c r="BH7" s="201"/>
      <c r="BI7" s="201"/>
      <c r="BJ7" s="201"/>
      <c r="BK7" s="201">
        <v>1</v>
      </c>
      <c r="BL7" s="201">
        <v>1</v>
      </c>
      <c r="BM7" s="201">
        <v>1080</v>
      </c>
      <c r="BN7" s="201">
        <v>1</v>
      </c>
      <c r="BO7" s="201">
        <v>1</v>
      </c>
      <c r="BP7" s="201">
        <v>1080</v>
      </c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16"/>
      <c r="CS7" s="216"/>
      <c r="CT7" s="216"/>
      <c r="CU7" s="216"/>
      <c r="CV7" s="216"/>
      <c r="CW7" s="216"/>
      <c r="CX7" s="216"/>
      <c r="CY7" s="216"/>
      <c r="CZ7" s="216"/>
      <c r="DA7" s="216">
        <v>1</v>
      </c>
      <c r="DB7" s="216">
        <v>1</v>
      </c>
      <c r="DC7" s="216">
        <v>36</v>
      </c>
      <c r="DD7" s="201">
        <v>1</v>
      </c>
      <c r="DE7" s="201">
        <v>0.75</v>
      </c>
      <c r="DF7" s="201">
        <v>13.5</v>
      </c>
      <c r="DG7" s="201">
        <v>1</v>
      </c>
      <c r="DH7" s="201">
        <v>1</v>
      </c>
      <c r="DI7" s="201">
        <v>36</v>
      </c>
      <c r="DJ7" s="201"/>
      <c r="DK7" s="201"/>
      <c r="DL7" s="201"/>
      <c r="DN7" s="201">
        <f>SUM(C7,F7,I7,L7,O7,R7,U7,X7,AA7,AD7,AG7,AJ7,AM7,AP7,AS7,AV7,AY7,BB7,BE7,BH7,BK7,BN7,BQ7,BT7,BW7,BZ7,CC7,CF7,CI7,CL7,CO7,CR7,CU7,CX7,DA7,DD7,DG7,DJ7)</f>
        <v>11</v>
      </c>
      <c r="DO7" s="201">
        <f>SUM(D7,G7,J7,M7,P7,S7,V7,Y7,AB7,AE7,AH7,AK7,AN7,AQ7,AT7,AW7,AZ7,BC7,BF7,BI7,BL7,BO7,BR7,BU7,BX7,CA7,CD7,CG7,CJ7,CM7,CP7,CS7,CV7,CY7,DB7,DE7,DH7,DK7)</f>
        <v>10.25</v>
      </c>
      <c r="DP7" s="201">
        <f>SUM(E7,H7,K7,N7,Q7,T7,W7,Z7,AC7,AF7,AI7,AL7,AO7,AR7,AU7,AX7,BA7,BD7,BG7,BJ7,BM7,BP7,BS7,BV7,BY7,CB7,CE7,CH7,CK7,CN7,CQ7,CT7,CW7,CZ7,DC7,DF7,DI7,DL7)</f>
        <v>5863.5</v>
      </c>
    </row>
    <row r="8" spans="1:121" s="18" customFormat="1" ht="15.75" x14ac:dyDescent="0.25">
      <c r="A8" s="17" t="s">
        <v>134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04">
        <v>1</v>
      </c>
      <c r="V8" s="104">
        <v>1</v>
      </c>
      <c r="W8" s="17">
        <v>720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>
        <v>1</v>
      </c>
      <c r="BF8" s="17">
        <v>1</v>
      </c>
      <c r="BG8" s="17">
        <v>720</v>
      </c>
      <c r="BH8" s="17">
        <v>2</v>
      </c>
      <c r="BI8" s="17">
        <v>2</v>
      </c>
      <c r="BJ8" s="17">
        <v>1440</v>
      </c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7"/>
      <c r="DE8" s="17"/>
      <c r="DF8" s="17"/>
      <c r="DG8" s="17"/>
      <c r="DH8" s="17"/>
      <c r="DI8" s="17"/>
      <c r="DJ8" s="17">
        <v>1</v>
      </c>
      <c r="DK8" s="17">
        <v>1</v>
      </c>
      <c r="DL8" s="17">
        <v>720</v>
      </c>
      <c r="DN8" s="17">
        <f t="shared" ref="DN8:DN14" si="0">SUM(C8,F8,I8,L8,O8,R8,U8,X8,AA8,AD8,AG8,AJ8,AM8,AP8,AS8,AV8,AY8,BB8,BE8,BH8,BK8,BN8,BQ8,BT8,BW8,BZ8,CC8,CF8,CI8,CL8,CO8,CR8,CU8,CX8,DA8,DD8,DG8,DJ8)</f>
        <v>5</v>
      </c>
      <c r="DO8" s="17">
        <f t="shared" ref="DO8:DO14" si="1">SUM(D8,G8,J8,M8,P8,S8,V8,Y8,AB8,AE8,AK8,AN8,AQ8,AT8,AW8,AZ8,BC8,BF8,BI8,BL8,BO8,BU8,BX8,CA8,CD8,CG8,CJ8,CM8,CP8,CS8,CV8,CY8,DB8,DE8,DH8,DK8)</f>
        <v>5</v>
      </c>
      <c r="DP8" s="17">
        <f t="shared" ref="DP8:DP14" si="2">SUM(E8,H8,K8,N8,Q8,T8,W8,Z8,AC8,AF8,AI8,AL8,AO8,AR8,AU8,AX8,BA8,BD8,BG8,BJ8,BM8,BP8,BS8,BV8,BY8,CB8,CE8,CH8,CK8,CN8,CQ8,CT8,CW8,CZ8,DC8,DF8,DI8,DL8)</f>
        <v>3600</v>
      </c>
    </row>
    <row r="9" spans="1:121" s="212" customFormat="1" x14ac:dyDescent="0.25">
      <c r="A9" s="196" t="s">
        <v>236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N9" s="196">
        <f t="shared" si="0"/>
        <v>0</v>
      </c>
      <c r="DO9" s="196">
        <f t="shared" si="1"/>
        <v>0</v>
      </c>
      <c r="DP9" s="196">
        <f t="shared" si="2"/>
        <v>0</v>
      </c>
    </row>
    <row r="10" spans="1:121" s="18" customFormat="1" ht="15.75" x14ac:dyDescent="0.25">
      <c r="A10" s="17" t="s">
        <v>135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04"/>
      <c r="V10" s="104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7"/>
      <c r="DE10" s="17"/>
      <c r="DF10" s="17"/>
      <c r="DG10" s="17"/>
      <c r="DH10" s="17"/>
      <c r="DI10" s="17"/>
      <c r="DJ10" s="17">
        <v>1</v>
      </c>
      <c r="DK10" s="17">
        <v>1</v>
      </c>
      <c r="DL10" s="17">
        <v>720</v>
      </c>
      <c r="DN10" s="17">
        <f t="shared" si="0"/>
        <v>1</v>
      </c>
      <c r="DO10" s="17">
        <f t="shared" si="1"/>
        <v>1</v>
      </c>
      <c r="DP10" s="17">
        <f t="shared" si="2"/>
        <v>720</v>
      </c>
    </row>
    <row r="11" spans="1:121" s="75" customFormat="1" ht="15.75" x14ac:dyDescent="0.25">
      <c r="A11" s="196" t="s">
        <v>136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218"/>
      <c r="V11" s="218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74"/>
      <c r="DE11" s="74"/>
      <c r="DF11" s="74"/>
      <c r="DG11" s="74"/>
      <c r="DH11" s="74"/>
      <c r="DI11" s="74"/>
      <c r="DJ11" s="74"/>
      <c r="DK11" s="74"/>
      <c r="DL11" s="74"/>
      <c r="DN11" s="74">
        <f t="shared" si="0"/>
        <v>0</v>
      </c>
      <c r="DO11" s="74">
        <f t="shared" si="1"/>
        <v>0</v>
      </c>
      <c r="DP11" s="74">
        <f t="shared" si="2"/>
        <v>0</v>
      </c>
    </row>
    <row r="12" spans="1:121" s="212" customFormat="1" ht="15.75" x14ac:dyDescent="0.25">
      <c r="A12" s="196" t="s">
        <v>165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220"/>
      <c r="V12" s="220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196"/>
      <c r="DE12" s="196"/>
      <c r="DF12" s="196"/>
      <c r="DG12" s="196"/>
      <c r="DH12" s="196"/>
      <c r="DI12" s="196"/>
      <c r="DJ12" s="196"/>
      <c r="DK12" s="196"/>
      <c r="DL12" s="196"/>
      <c r="DN12" s="196">
        <f t="shared" si="0"/>
        <v>0</v>
      </c>
      <c r="DO12" s="196">
        <f t="shared" si="1"/>
        <v>0</v>
      </c>
      <c r="DP12" s="196">
        <f t="shared" si="2"/>
        <v>0</v>
      </c>
    </row>
    <row r="13" spans="1:121" s="212" customFormat="1" x14ac:dyDescent="0.25">
      <c r="A13" s="222" t="s">
        <v>159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2"/>
      <c r="DE13" s="222"/>
      <c r="DF13" s="222"/>
      <c r="DG13" s="222"/>
      <c r="DH13" s="222"/>
      <c r="DI13" s="222"/>
      <c r="DJ13" s="222"/>
      <c r="DK13" s="222"/>
      <c r="DL13" s="222"/>
      <c r="DN13" s="196">
        <f t="shared" si="0"/>
        <v>0</v>
      </c>
      <c r="DO13" s="196">
        <f t="shared" si="1"/>
        <v>0</v>
      </c>
      <c r="DP13" s="196">
        <f t="shared" si="2"/>
        <v>0</v>
      </c>
    </row>
    <row r="14" spans="1:121" s="17" customFormat="1" x14ac:dyDescent="0.25">
      <c r="A14" s="17" t="s">
        <v>164</v>
      </c>
      <c r="I14" s="17">
        <v>1</v>
      </c>
      <c r="J14" s="17">
        <v>0.75</v>
      </c>
      <c r="K14" s="17">
        <v>540</v>
      </c>
      <c r="O14" s="17">
        <v>1</v>
      </c>
      <c r="P14" s="17">
        <v>0.45</v>
      </c>
      <c r="Q14" s="17">
        <v>324</v>
      </c>
      <c r="BZ14" s="17">
        <v>1</v>
      </c>
      <c r="CA14" s="17">
        <v>1</v>
      </c>
      <c r="CB14" s="17">
        <v>720</v>
      </c>
      <c r="CI14" s="17">
        <v>1</v>
      </c>
      <c r="CJ14" s="17">
        <v>1</v>
      </c>
      <c r="CK14" s="17">
        <v>720</v>
      </c>
      <c r="CL14" s="17">
        <v>1</v>
      </c>
      <c r="CM14" s="17">
        <v>1</v>
      </c>
      <c r="CN14" s="17">
        <v>720</v>
      </c>
      <c r="DM14" s="105"/>
      <c r="DN14" s="17">
        <f t="shared" si="0"/>
        <v>5</v>
      </c>
      <c r="DO14" s="17">
        <f t="shared" si="1"/>
        <v>4.2</v>
      </c>
      <c r="DP14" s="17">
        <f t="shared" si="2"/>
        <v>3024</v>
      </c>
      <c r="DQ14" s="118"/>
    </row>
    <row r="15" spans="1:121" s="44" customFormat="1" x14ac:dyDescent="0.25">
      <c r="DD15" s="30"/>
      <c r="DE15" s="30"/>
      <c r="DF15" s="30"/>
      <c r="DG15" s="30"/>
      <c r="DH15" s="30"/>
      <c r="DI15" s="30"/>
      <c r="DJ15" s="30"/>
      <c r="DK15" s="30"/>
      <c r="DL15" s="30"/>
      <c r="DN15" s="25"/>
      <c r="DO15" s="25"/>
      <c r="DP15" s="25"/>
    </row>
    <row r="16" spans="1:121" x14ac:dyDescent="0.25">
      <c r="A16" s="3" t="s">
        <v>148</v>
      </c>
      <c r="B16" s="3"/>
      <c r="C16" s="3">
        <f>SUM(C7:C14)</f>
        <v>1</v>
      </c>
      <c r="D16" s="3">
        <f t="shared" ref="D16:BO16" si="3">SUM(D7:D14)</f>
        <v>1</v>
      </c>
      <c r="E16" s="3">
        <f t="shared" si="3"/>
        <v>720</v>
      </c>
      <c r="F16" s="3">
        <f t="shared" si="3"/>
        <v>0</v>
      </c>
      <c r="G16" s="3">
        <f t="shared" si="3"/>
        <v>0</v>
      </c>
      <c r="H16" s="3">
        <f t="shared" si="3"/>
        <v>0</v>
      </c>
      <c r="I16" s="3">
        <f t="shared" si="3"/>
        <v>1</v>
      </c>
      <c r="J16" s="3">
        <f t="shared" si="3"/>
        <v>0.75</v>
      </c>
      <c r="K16" s="3">
        <f t="shared" si="3"/>
        <v>540</v>
      </c>
      <c r="L16" s="3">
        <f t="shared" si="3"/>
        <v>0</v>
      </c>
      <c r="M16" s="3">
        <f t="shared" si="3"/>
        <v>0</v>
      </c>
      <c r="N16" s="3">
        <f t="shared" si="3"/>
        <v>0</v>
      </c>
      <c r="O16" s="3">
        <f t="shared" si="3"/>
        <v>2</v>
      </c>
      <c r="P16" s="3">
        <f t="shared" si="3"/>
        <v>1.45</v>
      </c>
      <c r="Q16" s="3">
        <f t="shared" si="3"/>
        <v>1044</v>
      </c>
      <c r="R16" s="3">
        <f t="shared" si="3"/>
        <v>1</v>
      </c>
      <c r="S16" s="3">
        <f t="shared" si="3"/>
        <v>1</v>
      </c>
      <c r="T16" s="3">
        <f t="shared" si="3"/>
        <v>720</v>
      </c>
      <c r="U16" s="3">
        <f t="shared" si="3"/>
        <v>1</v>
      </c>
      <c r="V16" s="3">
        <f t="shared" si="3"/>
        <v>1</v>
      </c>
      <c r="W16" s="3">
        <f t="shared" si="3"/>
        <v>720</v>
      </c>
      <c r="X16" s="3">
        <f t="shared" si="3"/>
        <v>0</v>
      </c>
      <c r="Y16" s="3">
        <f t="shared" si="3"/>
        <v>0</v>
      </c>
      <c r="Z16" s="3">
        <f t="shared" si="3"/>
        <v>0</v>
      </c>
      <c r="AA16" s="3">
        <f t="shared" si="3"/>
        <v>0</v>
      </c>
      <c r="AB16" s="3">
        <f t="shared" si="3"/>
        <v>0</v>
      </c>
      <c r="AC16" s="3">
        <f t="shared" si="3"/>
        <v>0</v>
      </c>
      <c r="AD16" s="3">
        <f t="shared" si="3"/>
        <v>0</v>
      </c>
      <c r="AE16" s="3">
        <f t="shared" si="3"/>
        <v>0</v>
      </c>
      <c r="AF16" s="3">
        <f t="shared" si="3"/>
        <v>0</v>
      </c>
      <c r="AG16" s="3">
        <f t="shared" si="3"/>
        <v>0</v>
      </c>
      <c r="AH16" s="3">
        <f t="shared" si="3"/>
        <v>0</v>
      </c>
      <c r="AI16" s="3">
        <f t="shared" si="3"/>
        <v>0</v>
      </c>
      <c r="AJ16" s="3">
        <f t="shared" si="3"/>
        <v>0</v>
      </c>
      <c r="AK16" s="3">
        <f t="shared" si="3"/>
        <v>0</v>
      </c>
      <c r="AL16" s="3">
        <f t="shared" si="3"/>
        <v>0</v>
      </c>
      <c r="AM16" s="3">
        <f t="shared" si="3"/>
        <v>1</v>
      </c>
      <c r="AN16" s="3">
        <f t="shared" si="3"/>
        <v>0.5</v>
      </c>
      <c r="AO16" s="3">
        <f t="shared" si="3"/>
        <v>18</v>
      </c>
      <c r="AP16" s="3">
        <f t="shared" si="3"/>
        <v>0</v>
      </c>
      <c r="AQ16" s="3">
        <f t="shared" si="3"/>
        <v>0</v>
      </c>
      <c r="AR16" s="3">
        <f t="shared" si="3"/>
        <v>0</v>
      </c>
      <c r="AS16" s="3">
        <f t="shared" si="3"/>
        <v>0</v>
      </c>
      <c r="AT16" s="3">
        <f t="shared" si="3"/>
        <v>0</v>
      </c>
      <c r="AU16" s="3">
        <f t="shared" si="3"/>
        <v>0</v>
      </c>
      <c r="AV16" s="3">
        <f t="shared" si="3"/>
        <v>0</v>
      </c>
      <c r="AW16" s="3">
        <f t="shared" si="3"/>
        <v>0</v>
      </c>
      <c r="AX16" s="3">
        <f t="shared" si="3"/>
        <v>0</v>
      </c>
      <c r="AY16" s="3">
        <f t="shared" si="3"/>
        <v>1</v>
      </c>
      <c r="AZ16" s="3">
        <f t="shared" si="3"/>
        <v>1</v>
      </c>
      <c r="BA16" s="3">
        <f t="shared" si="3"/>
        <v>720</v>
      </c>
      <c r="BB16" s="3">
        <f t="shared" si="3"/>
        <v>1</v>
      </c>
      <c r="BC16" s="3">
        <f t="shared" si="3"/>
        <v>1</v>
      </c>
      <c r="BD16" s="3">
        <f t="shared" si="3"/>
        <v>720</v>
      </c>
      <c r="BE16" s="3">
        <f t="shared" si="3"/>
        <v>1</v>
      </c>
      <c r="BF16" s="3">
        <f t="shared" si="3"/>
        <v>1</v>
      </c>
      <c r="BG16" s="3">
        <f>SUM(BG7:BG14)</f>
        <v>720</v>
      </c>
      <c r="BH16" s="3">
        <f t="shared" si="3"/>
        <v>2</v>
      </c>
      <c r="BI16" s="3">
        <f t="shared" si="3"/>
        <v>2</v>
      </c>
      <c r="BJ16" s="3">
        <f t="shared" si="3"/>
        <v>1440</v>
      </c>
      <c r="BK16" s="3">
        <f t="shared" si="3"/>
        <v>1</v>
      </c>
      <c r="BL16" s="3">
        <f t="shared" si="3"/>
        <v>1</v>
      </c>
      <c r="BM16" s="3">
        <f t="shared" si="3"/>
        <v>1080</v>
      </c>
      <c r="BN16" s="3">
        <f t="shared" si="3"/>
        <v>1</v>
      </c>
      <c r="BO16" s="3">
        <f t="shared" si="3"/>
        <v>1</v>
      </c>
      <c r="BP16" s="3">
        <f t="shared" ref="BP16:DL16" si="4">SUM(BP7:BP14)</f>
        <v>1080</v>
      </c>
      <c r="BQ16" s="3">
        <f t="shared" si="4"/>
        <v>0</v>
      </c>
      <c r="BR16" s="3">
        <f t="shared" si="4"/>
        <v>0</v>
      </c>
      <c r="BS16" s="3">
        <f t="shared" si="4"/>
        <v>0</v>
      </c>
      <c r="BT16" s="3">
        <f t="shared" si="4"/>
        <v>0</v>
      </c>
      <c r="BU16" s="3">
        <f t="shared" si="4"/>
        <v>0</v>
      </c>
      <c r="BV16" s="3">
        <f t="shared" si="4"/>
        <v>0</v>
      </c>
      <c r="BW16" s="3">
        <f t="shared" si="4"/>
        <v>0</v>
      </c>
      <c r="BX16" s="3">
        <f t="shared" si="4"/>
        <v>0</v>
      </c>
      <c r="BY16" s="3">
        <f t="shared" si="4"/>
        <v>0</v>
      </c>
      <c r="BZ16" s="3">
        <f t="shared" si="4"/>
        <v>1</v>
      </c>
      <c r="CA16" s="3">
        <f t="shared" si="4"/>
        <v>1</v>
      </c>
      <c r="CB16" s="3">
        <f t="shared" si="4"/>
        <v>720</v>
      </c>
      <c r="CC16" s="3">
        <f t="shared" si="4"/>
        <v>0</v>
      </c>
      <c r="CD16" s="3">
        <f t="shared" si="4"/>
        <v>0</v>
      </c>
      <c r="CE16" s="3">
        <f t="shared" si="4"/>
        <v>0</v>
      </c>
      <c r="CF16" s="3">
        <f t="shared" si="4"/>
        <v>0</v>
      </c>
      <c r="CG16" s="3">
        <f t="shared" si="4"/>
        <v>0</v>
      </c>
      <c r="CH16" s="3">
        <f t="shared" si="4"/>
        <v>0</v>
      </c>
      <c r="CI16" s="3">
        <f t="shared" si="4"/>
        <v>1</v>
      </c>
      <c r="CJ16" s="3">
        <f t="shared" si="4"/>
        <v>1</v>
      </c>
      <c r="CK16" s="3">
        <f t="shared" si="4"/>
        <v>720</v>
      </c>
      <c r="CL16" s="3">
        <f t="shared" si="4"/>
        <v>1</v>
      </c>
      <c r="CM16" s="3">
        <f t="shared" si="4"/>
        <v>1</v>
      </c>
      <c r="CN16" s="3">
        <f t="shared" si="4"/>
        <v>720</v>
      </c>
      <c r="CO16" s="3">
        <f t="shared" si="4"/>
        <v>0</v>
      </c>
      <c r="CP16" s="3">
        <f t="shared" si="4"/>
        <v>0</v>
      </c>
      <c r="CQ16" s="3">
        <f t="shared" si="4"/>
        <v>0</v>
      </c>
      <c r="CR16" s="3">
        <f t="shared" si="4"/>
        <v>0</v>
      </c>
      <c r="CS16" s="3">
        <f t="shared" si="4"/>
        <v>0</v>
      </c>
      <c r="CT16" s="3">
        <f t="shared" si="4"/>
        <v>0</v>
      </c>
      <c r="CU16" s="3">
        <f t="shared" si="4"/>
        <v>0</v>
      </c>
      <c r="CV16" s="3">
        <f t="shared" si="4"/>
        <v>0</v>
      </c>
      <c r="CW16" s="3">
        <f t="shared" si="4"/>
        <v>0</v>
      </c>
      <c r="CX16" s="3">
        <f t="shared" si="4"/>
        <v>0</v>
      </c>
      <c r="CY16" s="3">
        <f t="shared" si="4"/>
        <v>0</v>
      </c>
      <c r="CZ16" s="3">
        <f t="shared" si="4"/>
        <v>0</v>
      </c>
      <c r="DA16" s="3">
        <f t="shared" si="4"/>
        <v>1</v>
      </c>
      <c r="DB16" s="3">
        <f t="shared" si="4"/>
        <v>1</v>
      </c>
      <c r="DC16" s="3">
        <f t="shared" si="4"/>
        <v>36</v>
      </c>
      <c r="DD16" s="3">
        <f t="shared" si="4"/>
        <v>1</v>
      </c>
      <c r="DE16" s="3">
        <f t="shared" si="4"/>
        <v>0.75</v>
      </c>
      <c r="DF16" s="3">
        <f t="shared" si="4"/>
        <v>13.5</v>
      </c>
      <c r="DG16" s="3">
        <f t="shared" si="4"/>
        <v>1</v>
      </c>
      <c r="DH16" s="3">
        <f t="shared" si="4"/>
        <v>1</v>
      </c>
      <c r="DI16" s="3">
        <f t="shared" si="4"/>
        <v>36</v>
      </c>
      <c r="DJ16" s="3">
        <f t="shared" si="4"/>
        <v>2</v>
      </c>
      <c r="DK16" s="3">
        <f t="shared" si="4"/>
        <v>2</v>
      </c>
      <c r="DL16" s="3">
        <f t="shared" si="4"/>
        <v>1440</v>
      </c>
      <c r="DN16" s="16">
        <f>SUM(DN7:DN14)</f>
        <v>22</v>
      </c>
      <c r="DO16" s="16">
        <f>SUM(DO7:DO14)</f>
        <v>20.45</v>
      </c>
      <c r="DP16" s="16">
        <f>SUM(DP7:DP14)</f>
        <v>13207.5</v>
      </c>
    </row>
    <row r="19" spans="116:118" x14ac:dyDescent="0.25">
      <c r="DL19">
        <f>SUM(C16:DL16)</f>
        <v>13249.95</v>
      </c>
      <c r="DN19">
        <f>SUM(DN16:DP16)</f>
        <v>13249.95</v>
      </c>
    </row>
  </sheetData>
  <mergeCells count="38">
    <mergeCell ref="C4:E4"/>
    <mergeCell ref="AP4:AR4"/>
    <mergeCell ref="L4:N4"/>
    <mergeCell ref="U4:W4"/>
    <mergeCell ref="R4:T4"/>
    <mergeCell ref="AM4:AO4"/>
    <mergeCell ref="AA4:AC4"/>
    <mergeCell ref="X4:Z4"/>
    <mergeCell ref="F4:H4"/>
    <mergeCell ref="AD4:AF4"/>
    <mergeCell ref="I4:K4"/>
    <mergeCell ref="O4:Q4"/>
    <mergeCell ref="BE4:BG4"/>
    <mergeCell ref="AG4:AI4"/>
    <mergeCell ref="BK4:BM4"/>
    <mergeCell ref="DA4:DC4"/>
    <mergeCell ref="BH4:BJ4"/>
    <mergeCell ref="AJ4:AL4"/>
    <mergeCell ref="AS4:AU4"/>
    <mergeCell ref="AY4:BA4"/>
    <mergeCell ref="AV4:AX4"/>
    <mergeCell ref="BB4:BD4"/>
    <mergeCell ref="DJ4:DL4"/>
    <mergeCell ref="BZ4:CB4"/>
    <mergeCell ref="BN4:BP4"/>
    <mergeCell ref="CO4:CQ4"/>
    <mergeCell ref="BT4:BV4"/>
    <mergeCell ref="BW4:BY4"/>
    <mergeCell ref="CC4:CE4"/>
    <mergeCell ref="CF4:CH4"/>
    <mergeCell ref="CI4:CK4"/>
    <mergeCell ref="CL4:CN4"/>
    <mergeCell ref="DG4:DI4"/>
    <mergeCell ref="CR4:CT4"/>
    <mergeCell ref="CU4:CW4"/>
    <mergeCell ref="CX4:CZ4"/>
    <mergeCell ref="DD4:DF4"/>
    <mergeCell ref="BQ4:BS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ДОУ</vt:lpstr>
      <vt:lpstr>СОШ</vt:lpstr>
      <vt:lpstr>УДО</vt:lpstr>
      <vt:lpstr>СПО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Олег</cp:lastModifiedBy>
  <dcterms:created xsi:type="dcterms:W3CDTF">2018-04-17T11:52:15Z</dcterms:created>
  <dcterms:modified xsi:type="dcterms:W3CDTF">2026-01-17T14:14:08Z</dcterms:modified>
</cp:coreProperties>
</file>