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Олег\YandexDisk-iro.kravchuk\Загрузки\КОМП\Рабочий стол\МОНИТОРИНГИ\2024-2025\Вакансии и закрепление молодых - до 3 июня 2025\"/>
    </mc:Choice>
  </mc:AlternateContent>
  <xr:revisionPtr revIDLastSave="0" documentId="13_ncr:1_{9DBE97C5-68A5-4788-BF31-6CDD5B344B4C}" xr6:coauthVersionLast="45" xr6:coauthVersionMax="45" xr10:uidLastSave="{00000000-0000-0000-0000-000000000000}"/>
  <bookViews>
    <workbookView xWindow="-30" yWindow="720" windowWidth="12975" windowHeight="12180" tabRatio="609" firstSheet="3" activeTab="6" xr2:uid="{00000000-000D-0000-FFFF-FFFF00000000}"/>
  </bookViews>
  <sheets>
    <sheet name="ДОУ" sheetId="3" r:id="rId1"/>
    <sheet name="ДОУ_Молодые" sheetId="6" r:id="rId2"/>
    <sheet name="СОШ" sheetId="1" r:id="rId3"/>
    <sheet name="СОШ_Молодые" sheetId="7" r:id="rId4"/>
    <sheet name="УДО" sheetId="2" r:id="rId5"/>
    <sheet name="УДО_Молодые" sheetId="5" r:id="rId6"/>
    <sheet name="СПО" sheetId="4" r:id="rId7"/>
    <sheet name="СПО_Молодые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84" i="3" l="1"/>
  <c r="BV22" i="2" l="1"/>
  <c r="BU22" i="2"/>
  <c r="BT22" i="2"/>
  <c r="BR18" i="2"/>
  <c r="BT20" i="2" s="1"/>
  <c r="CC7" i="2"/>
  <c r="CC18" i="2" s="1"/>
  <c r="CC20" i="2" s="1"/>
  <c r="CE18" i="2"/>
  <c r="CD18" i="2"/>
  <c r="BT18" i="2"/>
  <c r="BS18" i="2"/>
  <c r="DH19" i="4" l="1"/>
  <c r="DF19" i="4"/>
  <c r="DJ8" i="4"/>
  <c r="DJ9" i="4"/>
  <c r="DJ10" i="4"/>
  <c r="DJ11" i="4"/>
  <c r="DJ12" i="4"/>
  <c r="DJ13" i="4"/>
  <c r="DJ14" i="4"/>
  <c r="DI8" i="4"/>
  <c r="DI9" i="4"/>
  <c r="DI10" i="4"/>
  <c r="DI11" i="4"/>
  <c r="DI12" i="4"/>
  <c r="DI13" i="4"/>
  <c r="DI14" i="4"/>
  <c r="DH8" i="4"/>
  <c r="DH9" i="4"/>
  <c r="DH10" i="4"/>
  <c r="DH11" i="4"/>
  <c r="DH12" i="4"/>
  <c r="DH13" i="4"/>
  <c r="DH14" i="4"/>
  <c r="DJ7" i="4"/>
  <c r="DI7" i="4"/>
  <c r="DH7" i="4"/>
  <c r="DE74" i="1" l="1"/>
  <c r="W82" i="3" l="1"/>
  <c r="N82" i="3"/>
  <c r="AC8" i="8" l="1"/>
  <c r="AC16" i="8" s="1"/>
  <c r="AC9" i="8"/>
  <c r="AC10" i="8"/>
  <c r="AC11" i="8"/>
  <c r="AC12" i="8"/>
  <c r="AC13" i="8"/>
  <c r="AC14" i="8"/>
  <c r="AB8" i="8"/>
  <c r="AB9" i="8"/>
  <c r="AB10" i="8"/>
  <c r="AB11" i="8"/>
  <c r="AB12" i="8"/>
  <c r="AB13" i="8"/>
  <c r="AB14" i="8"/>
  <c r="AC7" i="8"/>
  <c r="AB7" i="8"/>
  <c r="AB16" i="8" s="1"/>
  <c r="D16" i="8"/>
  <c r="Z19" i="8" s="1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C16" i="8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J16" i="4"/>
  <c r="CK16" i="4"/>
  <c r="CL16" i="4"/>
  <c r="CM16" i="4"/>
  <c r="CN16" i="4"/>
  <c r="CO16" i="4"/>
  <c r="CP16" i="4"/>
  <c r="CQ16" i="4"/>
  <c r="CR16" i="4"/>
  <c r="CS16" i="4"/>
  <c r="CT16" i="4"/>
  <c r="CU16" i="4"/>
  <c r="CV16" i="4"/>
  <c r="CW16" i="4"/>
  <c r="CX16" i="4"/>
  <c r="CY16" i="4"/>
  <c r="CZ16" i="4"/>
  <c r="DA16" i="4"/>
  <c r="DB16" i="4"/>
  <c r="DC16" i="4"/>
  <c r="DD16" i="4"/>
  <c r="DE16" i="4"/>
  <c r="DF16" i="4"/>
  <c r="C16" i="4"/>
  <c r="W8" i="5"/>
  <c r="W9" i="5"/>
  <c r="W10" i="5"/>
  <c r="W11" i="5"/>
  <c r="W12" i="5"/>
  <c r="W13" i="5"/>
  <c r="W14" i="5"/>
  <c r="V8" i="5"/>
  <c r="V9" i="5"/>
  <c r="V10" i="5"/>
  <c r="V11" i="5"/>
  <c r="V12" i="5"/>
  <c r="V13" i="5"/>
  <c r="V14" i="5"/>
  <c r="W7" i="5"/>
  <c r="W16" i="5" s="1"/>
  <c r="V7" i="5"/>
  <c r="V16" i="5" s="1"/>
  <c r="CE8" i="2"/>
  <c r="CE9" i="2"/>
  <c r="CE10" i="2"/>
  <c r="CE11" i="2"/>
  <c r="CE12" i="2"/>
  <c r="CE13" i="2"/>
  <c r="CE14" i="2"/>
  <c r="CE15" i="2"/>
  <c r="CD8" i="2"/>
  <c r="CD9" i="2"/>
  <c r="CD10" i="2"/>
  <c r="CD11" i="2"/>
  <c r="CD12" i="2"/>
  <c r="CD13" i="2"/>
  <c r="CD14" i="2"/>
  <c r="CD15" i="2"/>
  <c r="CC8" i="2"/>
  <c r="CC9" i="2"/>
  <c r="CC10" i="2"/>
  <c r="CC11" i="2"/>
  <c r="CC12" i="2"/>
  <c r="CC13" i="2"/>
  <c r="CC14" i="2"/>
  <c r="CC15" i="2"/>
  <c r="CE7" i="2"/>
  <c r="CD7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16" i="2"/>
  <c r="BW18" i="2" s="1"/>
  <c r="DI16" i="4" l="1"/>
  <c r="DJ16" i="4"/>
  <c r="AB19" i="8"/>
  <c r="DH16" i="4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I74" i="7"/>
  <c r="AJ74" i="7"/>
  <c r="AK74" i="7"/>
  <c r="AL74" i="7"/>
  <c r="AM74" i="7"/>
  <c r="AN74" i="7"/>
  <c r="AO74" i="7"/>
  <c r="AP74" i="7"/>
  <c r="AQ74" i="7"/>
  <c r="AR74" i="7"/>
  <c r="AS74" i="7"/>
  <c r="AT74" i="7"/>
  <c r="AU74" i="7"/>
  <c r="AV74" i="7"/>
  <c r="AW74" i="7"/>
  <c r="AX74" i="7"/>
  <c r="AY74" i="7"/>
  <c r="AZ74" i="7"/>
  <c r="BA74" i="7"/>
  <c r="BB74" i="7"/>
  <c r="BC74" i="7"/>
  <c r="BD74" i="7"/>
  <c r="BE74" i="7"/>
  <c r="BF74" i="7"/>
  <c r="BG74" i="7"/>
  <c r="BH74" i="7"/>
  <c r="BI74" i="7"/>
  <c r="BJ74" i="7"/>
  <c r="BK74" i="7"/>
  <c r="BL74" i="7"/>
  <c r="BM74" i="7"/>
  <c r="BN74" i="7"/>
  <c r="BO74" i="7"/>
  <c r="BP74" i="7"/>
  <c r="BQ74" i="7"/>
  <c r="BR74" i="7"/>
  <c r="BS74" i="7"/>
  <c r="BT74" i="7"/>
  <c r="BU74" i="7"/>
  <c r="BV74" i="7"/>
  <c r="BW74" i="7"/>
  <c r="BX74" i="7"/>
  <c r="BY74" i="7"/>
  <c r="BZ74" i="7"/>
  <c r="CA74" i="7"/>
  <c r="CB74" i="7"/>
  <c r="CC74" i="7"/>
  <c r="CD74" i="7"/>
  <c r="CE74" i="7"/>
  <c r="B74" i="7"/>
  <c r="CE77" i="7" s="1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H25" i="7"/>
  <c r="CH26" i="7"/>
  <c r="CH27" i="7"/>
  <c r="CH28" i="7"/>
  <c r="CH29" i="7"/>
  <c r="CH30" i="7"/>
  <c r="CH31" i="7"/>
  <c r="CH32" i="7"/>
  <c r="CH33" i="7"/>
  <c r="CH34" i="7"/>
  <c r="CH35" i="7"/>
  <c r="CH36" i="7"/>
  <c r="CH37" i="7"/>
  <c r="CH38" i="7"/>
  <c r="CH39" i="7"/>
  <c r="CH40" i="7"/>
  <c r="CH41" i="7"/>
  <c r="CH42" i="7"/>
  <c r="CH43" i="7"/>
  <c r="CH44" i="7"/>
  <c r="CH45" i="7"/>
  <c r="CH46" i="7"/>
  <c r="CH47" i="7"/>
  <c r="CH48" i="7"/>
  <c r="CH49" i="7"/>
  <c r="CH50" i="7"/>
  <c r="CH51" i="7"/>
  <c r="CH52" i="7"/>
  <c r="CH53" i="7"/>
  <c r="CH54" i="7"/>
  <c r="CH55" i="7"/>
  <c r="CH56" i="7"/>
  <c r="CH57" i="7"/>
  <c r="CH58" i="7"/>
  <c r="CH59" i="7"/>
  <c r="CH60" i="7"/>
  <c r="CH61" i="7"/>
  <c r="CH62" i="7"/>
  <c r="CH63" i="7"/>
  <c r="CH64" i="7"/>
  <c r="CH65" i="7"/>
  <c r="CH66" i="7"/>
  <c r="CH67" i="7"/>
  <c r="CH68" i="7"/>
  <c r="CH69" i="7"/>
  <c r="CH70" i="7"/>
  <c r="CH71" i="7"/>
  <c r="CH72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G25" i="7"/>
  <c r="CG26" i="7"/>
  <c r="CG27" i="7"/>
  <c r="CG28" i="7"/>
  <c r="CG29" i="7"/>
  <c r="CG30" i="7"/>
  <c r="CG31" i="7"/>
  <c r="CG32" i="7"/>
  <c r="CG33" i="7"/>
  <c r="CG34" i="7"/>
  <c r="CG35" i="7"/>
  <c r="CG36" i="7"/>
  <c r="CG37" i="7"/>
  <c r="CG38" i="7"/>
  <c r="CG39" i="7"/>
  <c r="CG40" i="7"/>
  <c r="CG41" i="7"/>
  <c r="CG42" i="7"/>
  <c r="CG43" i="7"/>
  <c r="CG44" i="7"/>
  <c r="CG45" i="7"/>
  <c r="CG46" i="7"/>
  <c r="CG47" i="7"/>
  <c r="CG48" i="7"/>
  <c r="CG49" i="7"/>
  <c r="CG50" i="7"/>
  <c r="CG51" i="7"/>
  <c r="CG52" i="7"/>
  <c r="CG53" i="7"/>
  <c r="CG54" i="7"/>
  <c r="CG55" i="7"/>
  <c r="CG56" i="7"/>
  <c r="CG57" i="7"/>
  <c r="CG58" i="7"/>
  <c r="CG59" i="7"/>
  <c r="CG60" i="7"/>
  <c r="CG61" i="7"/>
  <c r="CG62" i="7"/>
  <c r="CG63" i="7"/>
  <c r="CG64" i="7"/>
  <c r="CG65" i="7"/>
  <c r="CG66" i="7"/>
  <c r="CG67" i="7"/>
  <c r="CG68" i="7"/>
  <c r="CG69" i="7"/>
  <c r="CG70" i="7"/>
  <c r="CG71" i="7"/>
  <c r="CG72" i="7"/>
  <c r="CH5" i="7"/>
  <c r="CH76" i="7" s="1"/>
  <c r="CG5" i="7"/>
  <c r="CG76" i="7" s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B74" i="1"/>
  <c r="DY6" i="1"/>
  <c r="DY7" i="1"/>
  <c r="DY8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Y34" i="1"/>
  <c r="DY35" i="1"/>
  <c r="DY36" i="1"/>
  <c r="DY37" i="1"/>
  <c r="DY38" i="1"/>
  <c r="DY39" i="1"/>
  <c r="DY40" i="1"/>
  <c r="DY41" i="1"/>
  <c r="DY42" i="1"/>
  <c r="DY43" i="1"/>
  <c r="DY44" i="1"/>
  <c r="DY45" i="1"/>
  <c r="DY46" i="1"/>
  <c r="DY47" i="1"/>
  <c r="DY48" i="1"/>
  <c r="DY49" i="1"/>
  <c r="DY50" i="1"/>
  <c r="DY51" i="1"/>
  <c r="DY52" i="1"/>
  <c r="DY53" i="1"/>
  <c r="DY54" i="1"/>
  <c r="DY55" i="1"/>
  <c r="DY56" i="1"/>
  <c r="DY57" i="1"/>
  <c r="DY58" i="1"/>
  <c r="DY59" i="1"/>
  <c r="DY60" i="1"/>
  <c r="DY61" i="1"/>
  <c r="DY62" i="1"/>
  <c r="DY63" i="1"/>
  <c r="DY64" i="1"/>
  <c r="DY65" i="1"/>
  <c r="DY66" i="1"/>
  <c r="DY67" i="1"/>
  <c r="DY68" i="1"/>
  <c r="DY69" i="1"/>
  <c r="DY70" i="1"/>
  <c r="DY71" i="1"/>
  <c r="DY72" i="1"/>
  <c r="DX6" i="1"/>
  <c r="DX7" i="1"/>
  <c r="DX8" i="1"/>
  <c r="DX9" i="1"/>
  <c r="DX10" i="1"/>
  <c r="DX11" i="1"/>
  <c r="DX12" i="1"/>
  <c r="DX13" i="1"/>
  <c r="DX14" i="1"/>
  <c r="DX15" i="1"/>
  <c r="DX16" i="1"/>
  <c r="DX17" i="1"/>
  <c r="DX18" i="1"/>
  <c r="DX19" i="1"/>
  <c r="DX20" i="1"/>
  <c r="DX21" i="1"/>
  <c r="DX22" i="1"/>
  <c r="DX23" i="1"/>
  <c r="DX24" i="1"/>
  <c r="DX25" i="1"/>
  <c r="DX26" i="1"/>
  <c r="DX27" i="1"/>
  <c r="DX28" i="1"/>
  <c r="DX29" i="1"/>
  <c r="DX30" i="1"/>
  <c r="DX31" i="1"/>
  <c r="DX32" i="1"/>
  <c r="DX33" i="1"/>
  <c r="DX34" i="1"/>
  <c r="DX35" i="1"/>
  <c r="DX36" i="1"/>
  <c r="DX37" i="1"/>
  <c r="DX38" i="1"/>
  <c r="DX39" i="1"/>
  <c r="DX40" i="1"/>
  <c r="DX41" i="1"/>
  <c r="DX42" i="1"/>
  <c r="DX43" i="1"/>
  <c r="DX44" i="1"/>
  <c r="DX45" i="1"/>
  <c r="DX46" i="1"/>
  <c r="DX47" i="1"/>
  <c r="DX48" i="1"/>
  <c r="DX49" i="1"/>
  <c r="DX50" i="1"/>
  <c r="DX51" i="1"/>
  <c r="DX52" i="1"/>
  <c r="DX53" i="1"/>
  <c r="DX54" i="1"/>
  <c r="DX55" i="1"/>
  <c r="DX56" i="1"/>
  <c r="DX57" i="1"/>
  <c r="DX58" i="1"/>
  <c r="DX59" i="1"/>
  <c r="DX60" i="1"/>
  <c r="DX61" i="1"/>
  <c r="DX62" i="1"/>
  <c r="DX63" i="1"/>
  <c r="DX64" i="1"/>
  <c r="DX65" i="1"/>
  <c r="DX66" i="1"/>
  <c r="DX67" i="1"/>
  <c r="DX68" i="1"/>
  <c r="DX69" i="1"/>
  <c r="DX70" i="1"/>
  <c r="DX71" i="1"/>
  <c r="DX72" i="1"/>
  <c r="DW6" i="1"/>
  <c r="DW7" i="1"/>
  <c r="DW8" i="1"/>
  <c r="DW9" i="1"/>
  <c r="DW10" i="1"/>
  <c r="DW11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36" i="1"/>
  <c r="DW37" i="1"/>
  <c r="DW38" i="1"/>
  <c r="DW39" i="1"/>
  <c r="DW40" i="1"/>
  <c r="DW41" i="1"/>
  <c r="DW42" i="1"/>
  <c r="DW43" i="1"/>
  <c r="DW44" i="1"/>
  <c r="DW45" i="1"/>
  <c r="DW46" i="1"/>
  <c r="DW47" i="1"/>
  <c r="DW48" i="1"/>
  <c r="DW49" i="1"/>
  <c r="DW50" i="1"/>
  <c r="DW51" i="1"/>
  <c r="DW52" i="1"/>
  <c r="DW53" i="1"/>
  <c r="DW54" i="1"/>
  <c r="DW55" i="1"/>
  <c r="DW56" i="1"/>
  <c r="DW57" i="1"/>
  <c r="DW58" i="1"/>
  <c r="DW59" i="1"/>
  <c r="DW60" i="1"/>
  <c r="DW61" i="1"/>
  <c r="DW62" i="1"/>
  <c r="DW63" i="1"/>
  <c r="DW64" i="1"/>
  <c r="DW65" i="1"/>
  <c r="DW66" i="1"/>
  <c r="DW67" i="1"/>
  <c r="DW68" i="1"/>
  <c r="DW69" i="1"/>
  <c r="DW70" i="1"/>
  <c r="DW71" i="1"/>
  <c r="DW72" i="1"/>
  <c r="DY5" i="1"/>
  <c r="DX5" i="1"/>
  <c r="DW5" i="1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43" i="6"/>
  <c r="AL44" i="6"/>
  <c r="AL45" i="6"/>
  <c r="AL46" i="6"/>
  <c r="AL47" i="6"/>
  <c r="AL48" i="6"/>
  <c r="AL49" i="6"/>
  <c r="AL50" i="6"/>
  <c r="AL51" i="6"/>
  <c r="AL52" i="6"/>
  <c r="AL53" i="6"/>
  <c r="AL54" i="6"/>
  <c r="AL55" i="6"/>
  <c r="AL56" i="6"/>
  <c r="AL57" i="6"/>
  <c r="AL58" i="6"/>
  <c r="AL59" i="6"/>
  <c r="AL60" i="6"/>
  <c r="AL61" i="6"/>
  <c r="AL62" i="6"/>
  <c r="AL63" i="6"/>
  <c r="AL64" i="6"/>
  <c r="AL65" i="6"/>
  <c r="AL66" i="6"/>
  <c r="AL67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M5" i="6"/>
  <c r="AM82" i="6" s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55" i="6"/>
  <c r="AM56" i="6"/>
  <c r="AM57" i="6"/>
  <c r="AM58" i="6"/>
  <c r="AM59" i="6"/>
  <c r="AM60" i="6"/>
  <c r="AM61" i="6"/>
  <c r="AM62" i="6"/>
  <c r="AM63" i="6"/>
  <c r="AM64" i="6"/>
  <c r="AM65" i="6"/>
  <c r="AM66" i="6"/>
  <c r="AM67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4" i="6"/>
  <c r="AL4" i="6"/>
  <c r="C82" i="3"/>
  <c r="D82" i="3"/>
  <c r="E82" i="3"/>
  <c r="F82" i="3"/>
  <c r="G82" i="3"/>
  <c r="H82" i="3"/>
  <c r="I82" i="3"/>
  <c r="J82" i="3"/>
  <c r="K82" i="3"/>
  <c r="L82" i="3"/>
  <c r="M82" i="3"/>
  <c r="O82" i="3"/>
  <c r="P82" i="3"/>
  <c r="Q82" i="3"/>
  <c r="R82" i="3"/>
  <c r="S82" i="3"/>
  <c r="T82" i="3"/>
  <c r="U82" i="3"/>
  <c r="V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82" i="3"/>
  <c r="BG5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76" i="3"/>
  <c r="BG77" i="3"/>
  <c r="BG78" i="3"/>
  <c r="BG79" i="3"/>
  <c r="BG80" i="3"/>
  <c r="BG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76" i="3"/>
  <c r="BF77" i="3"/>
  <c r="BF78" i="3"/>
  <c r="BF79" i="3"/>
  <c r="BF80" i="3"/>
  <c r="BF4" i="3"/>
  <c r="BE5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76" i="3"/>
  <c r="BE77" i="3"/>
  <c r="BE78" i="3"/>
  <c r="BE79" i="3"/>
  <c r="BE80" i="3"/>
  <c r="BE4" i="3"/>
  <c r="CH78" i="7" l="1"/>
  <c r="AL82" i="6"/>
  <c r="AL86" i="6" s="1"/>
  <c r="DW77" i="1"/>
  <c r="BC84" i="3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I82" i="6"/>
  <c r="AH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C82" i="6"/>
  <c r="B82" i="6"/>
  <c r="S19" i="5" l="1"/>
  <c r="BG84" i="3"/>
  <c r="BE84" i="3"/>
  <c r="DY74" i="1"/>
  <c r="DW74" i="1"/>
  <c r="AJ84" i="6"/>
  <c r="DX74" i="1"/>
  <c r="BY76" i="7"/>
  <c r="BW76" i="7"/>
  <c r="BE86" i="3" l="1"/>
  <c r="DY77" i="1"/>
</calcChain>
</file>

<file path=xl/sharedStrings.xml><?xml version="1.0" encoding="utf-8"?>
<sst xmlns="http://schemas.openxmlformats.org/spreadsheetml/2006/main" count="1090" uniqueCount="303">
  <si>
    <t>Наименование ОУ</t>
  </si>
  <si>
    <t>Воспитатель</t>
  </si>
  <si>
    <t>ГБДОУ № 2</t>
  </si>
  <si>
    <t>ГБДОУ № 3</t>
  </si>
  <si>
    <t>ГБДОУ № 5</t>
  </si>
  <si>
    <t>ГБДОУ № 7</t>
  </si>
  <si>
    <t>ГБДОУ № 10</t>
  </si>
  <si>
    <t>ГБДОУ № 11</t>
  </si>
  <si>
    <t>ГБДОУ № 14</t>
  </si>
  <si>
    <t>ГБДОУ № 15</t>
  </si>
  <si>
    <t>ГБДОУ № 17</t>
  </si>
  <si>
    <t>ГБДОУ № 20</t>
  </si>
  <si>
    <t>ГБДОУ № 22</t>
  </si>
  <si>
    <t>ГБДОУ № 24</t>
  </si>
  <si>
    <t>ГБДОУ № 27</t>
  </si>
  <si>
    <t>ГБДОУ № 28</t>
  </si>
  <si>
    <t>ГБДОУ № 29</t>
  </si>
  <si>
    <t>ГБДОУ № 32</t>
  </si>
  <si>
    <t>ГБДОУ № 33</t>
  </si>
  <si>
    <t>ГБДОУ № 34</t>
  </si>
  <si>
    <t>ГБДОУ № 35</t>
  </si>
  <si>
    <t>ГБДОУ № 36</t>
  </si>
  <si>
    <t>ГБДОУ № 40</t>
  </si>
  <si>
    <t>ГБДОУ № 41</t>
  </si>
  <si>
    <t>ГБДОУ № 43</t>
  </si>
  <si>
    <t>ГБДОУ № 48</t>
  </si>
  <si>
    <t>ГБДОУ № 49</t>
  </si>
  <si>
    <t>ГБДОУ № 61</t>
  </si>
  <si>
    <t>ГБДОУ № 63</t>
  </si>
  <si>
    <t>ГБДОУ № 67</t>
  </si>
  <si>
    <t>ГБДОУ № 68</t>
  </si>
  <si>
    <t>ГБДОУ № 69</t>
  </si>
  <si>
    <t>ГБДОУ № 70</t>
  </si>
  <si>
    <t>ГБДОУ № 71</t>
  </si>
  <si>
    <t>ГБДОУ № 74</t>
  </si>
  <si>
    <t>ГБДОУ № 79</t>
  </si>
  <si>
    <t>ГБДОУ № 81</t>
  </si>
  <si>
    <t>ГБДОУ № 83</t>
  </si>
  <si>
    <t>ГБДОУ № 86</t>
  </si>
  <si>
    <t>ГБДОУ № 88</t>
  </si>
  <si>
    <t>ГБДОУ № 89</t>
  </si>
  <si>
    <t>ГБДОУ № 90</t>
  </si>
  <si>
    <t>ГБДОУ № 91</t>
  </si>
  <si>
    <t>ГБДОУ № 92</t>
  </si>
  <si>
    <t>ГБДОУ № 93</t>
  </si>
  <si>
    <t>ГБДОУ № 103</t>
  </si>
  <si>
    <t>ГБДОУ № 107</t>
  </si>
  <si>
    <t>ГБДОУ № 111</t>
  </si>
  <si>
    <t>ГБДОУ № 113</t>
  </si>
  <si>
    <t>ГБДОУ № 114</t>
  </si>
  <si>
    <t>ГБДОУ № 116</t>
  </si>
  <si>
    <t>ГБДОУ № 118</t>
  </si>
  <si>
    <t>ГБДОУ № 120</t>
  </si>
  <si>
    <t>ГБДОУ № 121</t>
  </si>
  <si>
    <t>ГБДОУ № 123</t>
  </si>
  <si>
    <t>ГБДОУ № 124</t>
  </si>
  <si>
    <t>ГБДОУ № 125</t>
  </si>
  <si>
    <t>ГБДОУ № 126</t>
  </si>
  <si>
    <t>ГБДОУ № 128</t>
  </si>
  <si>
    <t>ГБДОУ № 129</t>
  </si>
  <si>
    <t>ГБДОУ № 131</t>
  </si>
  <si>
    <t>ГБДОУ № 132</t>
  </si>
  <si>
    <t>ГБДОУ № 133</t>
  </si>
  <si>
    <t>Мариамполь</t>
  </si>
  <si>
    <t>Мои горизонты</t>
  </si>
  <si>
    <t>Таврида</t>
  </si>
  <si>
    <t>Школа развития</t>
  </si>
  <si>
    <t>Хабад</t>
  </si>
  <si>
    <t>Школа-интернат № 1</t>
  </si>
  <si>
    <t>Школа-интернат № 6</t>
  </si>
  <si>
    <t>Гимназия № 1</t>
  </si>
  <si>
    <t>Гимназия № 2</t>
  </si>
  <si>
    <t>Гимназия № 5</t>
  </si>
  <si>
    <t>Гимназия № 7</t>
  </si>
  <si>
    <t>Гимназия № 8</t>
  </si>
  <si>
    <t>Гимназия № 24</t>
  </si>
  <si>
    <t>Гимназия № 10</t>
  </si>
  <si>
    <t>ОЦ "Бухта Казачья"</t>
  </si>
  <si>
    <t>ОЦ им. В.Д.Ревякина</t>
  </si>
  <si>
    <t>СОШ № 3</t>
  </si>
  <si>
    <t>СОШ № 4</t>
  </si>
  <si>
    <t>СОШ № 6</t>
  </si>
  <si>
    <t>СОШ № 9</t>
  </si>
  <si>
    <t>СОШ № 11</t>
  </si>
  <si>
    <t>СОШ № 12</t>
  </si>
  <si>
    <t>СОШ № 13</t>
  </si>
  <si>
    <t>СОШ № 14</t>
  </si>
  <si>
    <t>СОШ № 15</t>
  </si>
  <si>
    <t>СОШ № 17</t>
  </si>
  <si>
    <t>СОШ № 18</t>
  </si>
  <si>
    <t>СОШ № 19</t>
  </si>
  <si>
    <t>СОШ № 20</t>
  </si>
  <si>
    <t>СОШ № 22</t>
  </si>
  <si>
    <t>СОШ № 23</t>
  </si>
  <si>
    <t>СОШ № 25</t>
  </si>
  <si>
    <t>СОШ № 26</t>
  </si>
  <si>
    <t>СОШ № 27</t>
  </si>
  <si>
    <t>СОШ № 28</t>
  </si>
  <si>
    <t>СОШ № 29</t>
  </si>
  <si>
    <t>СОШ № 31</t>
  </si>
  <si>
    <t>СОШ № 32</t>
  </si>
  <si>
    <t>СОШ № 33</t>
  </si>
  <si>
    <t>СОШ № 34</t>
  </si>
  <si>
    <t>СОШ № 35</t>
  </si>
  <si>
    <t>СОШ № 37</t>
  </si>
  <si>
    <t>СОШ № 38</t>
  </si>
  <si>
    <t>СОШ № 39</t>
  </si>
  <si>
    <t>СОШ № 40</t>
  </si>
  <si>
    <t>СОШ № 41</t>
  </si>
  <si>
    <t>СОШ № 42</t>
  </si>
  <si>
    <t>СОШ № 43</t>
  </si>
  <si>
    <t>СОШ № 44</t>
  </si>
  <si>
    <t>СОШ № 45</t>
  </si>
  <si>
    <t>СОШ № 46</t>
  </si>
  <si>
    <t>СОШ № 49</t>
  </si>
  <si>
    <t>СОШ № 47</t>
  </si>
  <si>
    <t>СОШ № 50</t>
  </si>
  <si>
    <t>СОШ № 52</t>
  </si>
  <si>
    <t>СОШ № 54</t>
  </si>
  <si>
    <t>СОШ № 55</t>
  </si>
  <si>
    <t>СОШ № 57</t>
  </si>
  <si>
    <t>СОШ № 58</t>
  </si>
  <si>
    <t>СОШ № 59</t>
  </si>
  <si>
    <t>СОШ № 60</t>
  </si>
  <si>
    <t>СОШ № 61</t>
  </si>
  <si>
    <t>Старший воспитатель</t>
  </si>
  <si>
    <t>БДДЮТ</t>
  </si>
  <si>
    <t>ДДЮТ</t>
  </si>
  <si>
    <t>МАН</t>
  </si>
  <si>
    <t>СДМФ</t>
  </si>
  <si>
    <t>СЮТ</t>
  </si>
  <si>
    <t>ЦВПВУМ</t>
  </si>
  <si>
    <t>ЦЭНТУМ</t>
  </si>
  <si>
    <t>СевКИТиП</t>
  </si>
  <si>
    <t>СКСТ</t>
  </si>
  <si>
    <t>СПХК</t>
  </si>
  <si>
    <t>СТЭТ</t>
  </si>
  <si>
    <t>Педагоги ДО по направлениям</t>
  </si>
  <si>
    <t>Музыкальный руководитель</t>
  </si>
  <si>
    <t>Педагог-психолог</t>
  </si>
  <si>
    <t>Педагог-организатор</t>
  </si>
  <si>
    <t>ГБОУ ОЦ им. В.Д. Ревякина</t>
  </si>
  <si>
    <t>Педагог дополнительного образования</t>
  </si>
  <si>
    <t>Учитель-логопед</t>
  </si>
  <si>
    <t>Заместитель директора по УВР</t>
  </si>
  <si>
    <t>Тьютор</t>
  </si>
  <si>
    <t>Преподаватель учебной дисциплины "Русский язык"</t>
  </si>
  <si>
    <t>Преподаватель учебной дисциплины "Математика"</t>
  </si>
  <si>
    <t>Преподаватель учебной дисциплины "История"</t>
  </si>
  <si>
    <t>ИТОГО</t>
  </si>
  <si>
    <t>Социальный педагог</t>
  </si>
  <si>
    <t>направление деятельности</t>
  </si>
  <si>
    <t>Методист</t>
  </si>
  <si>
    <t>Итого</t>
  </si>
  <si>
    <t>Преподаватель по дисциплине "Информатика"</t>
  </si>
  <si>
    <t>ЧУ Хабад</t>
  </si>
  <si>
    <t>ГБОУ СПЛ</t>
  </si>
  <si>
    <t>СЦТКСЭ</t>
  </si>
  <si>
    <t>ГБДОУ № 21</t>
  </si>
  <si>
    <t>ГБДОУ № 112</t>
  </si>
  <si>
    <t>СОШ № 48</t>
  </si>
  <si>
    <t>ИРО</t>
  </si>
  <si>
    <t xml:space="preserve">ГБДОУ № 127 </t>
  </si>
  <si>
    <t>ШКОЛА ЭКОТЕХ+</t>
  </si>
  <si>
    <t>Инженерная школа</t>
  </si>
  <si>
    <t>Преподаватель спецдисциплин (строительство)</t>
  </si>
  <si>
    <t>Преподаватель по дисциплине "Физика"</t>
  </si>
  <si>
    <t>СМК</t>
  </si>
  <si>
    <t>Преподаватель учебной дисциплины "Обществознание"</t>
  </si>
  <si>
    <t>Мастер п/о по профессии 54.01.01 «Исполнитель художественно -оформительских работ»</t>
  </si>
  <si>
    <t>САСТ</t>
  </si>
  <si>
    <t>ГБДОУ № 26</t>
  </si>
  <si>
    <t xml:space="preserve">Методист
</t>
  </si>
  <si>
    <t>Количество вакансий по состоянию на 20.06.2022</t>
  </si>
  <si>
    <t xml:space="preserve">ОЦ БК </t>
  </si>
  <si>
    <t>ГБДОУ "Акварель"</t>
  </si>
  <si>
    <t>ОЦ "Античный"</t>
  </si>
  <si>
    <t>Заместитель заведующего (по направлениям)</t>
  </si>
  <si>
    <t>Количество человек</t>
  </si>
  <si>
    <t>Количество ставок</t>
  </si>
  <si>
    <t>Количество часов</t>
  </si>
  <si>
    <t>Инструктор по физической культуре</t>
  </si>
  <si>
    <t>Учитель-дефектолог (олигофренопедагог)</t>
  </si>
  <si>
    <t>Учитель-дефектолог (тифлопедагог)</t>
  </si>
  <si>
    <t>Учитель-дефектолог (сурдопедагог)</t>
  </si>
  <si>
    <t>Педагог дополнительного образования (с указанием направления деятельности):</t>
  </si>
  <si>
    <t>Направление деятельности</t>
  </si>
  <si>
    <t xml:space="preserve">Другие ПЕДАГОГИЧЕСКИЕ вакансии </t>
  </si>
  <si>
    <t>ГБДОУ № 13</t>
  </si>
  <si>
    <t>Количество вакансий по состоянию на 01.06.2025</t>
  </si>
  <si>
    <t>Заместитель директора по ВР</t>
  </si>
  <si>
    <t>Учитель начальных классов</t>
  </si>
  <si>
    <t>Учитель русского языка и литературы</t>
  </si>
  <si>
    <t>языка народов России и литературы (указать язык)</t>
  </si>
  <si>
    <t>язык</t>
  </si>
  <si>
    <t>Учитель истории</t>
  </si>
  <si>
    <t>Учитель обществознания</t>
  </si>
  <si>
    <t>Учитель экономики, права</t>
  </si>
  <si>
    <t>Учитель информатики и ИКТ</t>
  </si>
  <si>
    <t>Учитель физики</t>
  </si>
  <si>
    <t>Учитель математики</t>
  </si>
  <si>
    <t>Учитель химии</t>
  </si>
  <si>
    <t>Учитель географии</t>
  </si>
  <si>
    <t>Учитель биологии</t>
  </si>
  <si>
    <t>Учитель английского языка</t>
  </si>
  <si>
    <t>Учитель немецкого языка</t>
  </si>
  <si>
    <t>Учитель французского языка</t>
  </si>
  <si>
    <t>Учитель испанского языка</t>
  </si>
  <si>
    <t>Учитель иного иностранного языка (указать)</t>
  </si>
  <si>
    <t>Учитель физической культуры</t>
  </si>
  <si>
    <t>Учитель труда (технологии) (девочки)</t>
  </si>
  <si>
    <t>Учитель труда (технологии) (мальчики)</t>
  </si>
  <si>
    <t>Учитель музыки и пения</t>
  </si>
  <si>
    <t>Преподаватель-организатор/учитель ОБЗР</t>
  </si>
  <si>
    <t>Учитель прочих предметов (указать)</t>
  </si>
  <si>
    <t>Предмет</t>
  </si>
  <si>
    <t>Направление</t>
  </si>
  <si>
    <t>Другие (указать)</t>
  </si>
  <si>
    <t xml:space="preserve">СОШ № 30 </t>
  </si>
  <si>
    <t xml:space="preserve">ООШ № 36 </t>
  </si>
  <si>
    <t>СПЛ</t>
  </si>
  <si>
    <t>Заместитель директора (указать направление)</t>
  </si>
  <si>
    <t>должность</t>
  </si>
  <si>
    <t>Закрепление молодых педагогов в ОУ                     (направлениям деятельности)</t>
  </si>
  <si>
    <t>естественно-научное</t>
  </si>
  <si>
    <t>социально-педагогическое</t>
  </si>
  <si>
    <t>физкультурно-спортивная</t>
  </si>
  <si>
    <t>Учитель черчения</t>
  </si>
  <si>
    <t>Учитель изобразительного искусства</t>
  </si>
  <si>
    <r>
      <t xml:space="preserve">Кол-во молодых педагогов (стаж до 3-х лет), чел. </t>
    </r>
    <r>
      <rPr>
        <b/>
        <sz val="8"/>
        <color theme="1"/>
        <rFont val="Times New Roman"/>
        <family val="1"/>
        <charset val="204"/>
      </rPr>
      <t>на 1 октября</t>
    </r>
  </si>
  <si>
    <r>
      <t xml:space="preserve">Кол-во молодых педагогов (стаж до 3-х лет), чел.  </t>
    </r>
    <r>
      <rPr>
        <b/>
        <sz val="8"/>
        <color theme="1"/>
        <rFont val="Times New Roman"/>
        <family val="1"/>
        <charset val="204"/>
      </rPr>
      <t>на 1 июня</t>
    </r>
  </si>
  <si>
    <t>Советник диреетора по воспитанию</t>
  </si>
  <si>
    <t>хореография</t>
  </si>
  <si>
    <t>Педагоги дополнительного образования</t>
  </si>
  <si>
    <t>Педагог-библиотекарь</t>
  </si>
  <si>
    <t>Хореография</t>
  </si>
  <si>
    <t>туристско-краеведческая направленность</t>
  </si>
  <si>
    <t>китайский</t>
  </si>
  <si>
    <t>Преподаватель учебной дисциплины "Литература"</t>
  </si>
  <si>
    <t>Преподаватель учебной дисциплины "Химия"</t>
  </si>
  <si>
    <t>Преподаватель учебной дисциплины "Биология"</t>
  </si>
  <si>
    <t>Преподаватель-организатор ОБЗР</t>
  </si>
  <si>
    <t>Заместитель руководителя Центра развития добровольчества Абилимпикс</t>
  </si>
  <si>
    <t>Закрепление молодых педагогов</t>
  </si>
  <si>
    <t>Количество часов в год</t>
  </si>
  <si>
    <t>Преподаватель</t>
  </si>
  <si>
    <t>Воспитатель коррекционной группы</t>
  </si>
  <si>
    <t>Преподаватель учебной дисциплины "География"</t>
  </si>
  <si>
    <t>Преподаватель дисциплины "Общий уход за пациентами"</t>
  </si>
  <si>
    <t>Преподаватель дисциплины "документирова-ние и контроль в профессиональ-ной деятельности медсестры"</t>
  </si>
  <si>
    <t>Преподаватель дисциплины "осуществление лечебно-диагнос-тической деятельности"</t>
  </si>
  <si>
    <t>Преподаватель дисциплины "сестринский уход за пациентами хирургического профиля"</t>
  </si>
  <si>
    <t>Преподаватель дисциплины "сестринский уход за пациентами педиатрического профиля"</t>
  </si>
  <si>
    <t>Преподаватель дисциплины "лечение пациентов неврологического. и психиатрического профиля"</t>
  </si>
  <si>
    <t>СевМК</t>
  </si>
  <si>
    <t>Советник диркткора по воспитанию</t>
  </si>
  <si>
    <t>Мастер п/о</t>
  </si>
  <si>
    <t>Преподаватель учебной дисциплины "История России"</t>
  </si>
  <si>
    <t>Преподаватель дисциплины "Информационные технологии в профессиональной деятельности"</t>
  </si>
  <si>
    <t>Преподаватель "Информационные технологии и программирование"</t>
  </si>
  <si>
    <t>Преподаватель "Ремонт и контроль качества выполняемых ремонтных работ устройств электроснабжения и электрооборудования"</t>
  </si>
  <si>
    <t>Преподаватель "Техническое обслуживание устройств электроснабжения и электрооборудования"</t>
  </si>
  <si>
    <t>Мастер производственного "Теоретическая подготовка водителей категории В"</t>
  </si>
  <si>
    <t>Количество часов в неделю</t>
  </si>
  <si>
    <t>Преподаватель "Биология"</t>
  </si>
  <si>
    <t xml:space="preserve">Мастер производственного обучения кулинарного отделения 
</t>
  </si>
  <si>
    <t xml:space="preserve">Мастер производственного обучения торгового отделения </t>
  </si>
  <si>
    <t>Преподаватель "Математика"</t>
  </si>
  <si>
    <t>Преподаватель "История"</t>
  </si>
  <si>
    <t>Мастер производственного обучения (кулинарное отделение)</t>
  </si>
  <si>
    <t>Мастер производственного обучения (торговое отделение)</t>
  </si>
  <si>
    <t>Хореограф</t>
  </si>
  <si>
    <t>ГБДОУ № 16</t>
  </si>
  <si>
    <t>Количество часов в нед</t>
  </si>
  <si>
    <t>Преподаватель учебной дисциплины "Физическая культура"</t>
  </si>
  <si>
    <t>Преподаватель дисциплины "Строительство автомобильных дорог и аэродромов"</t>
  </si>
  <si>
    <t>Преподаватель дисциплины "Строительство зданий и сооружений"</t>
  </si>
  <si>
    <t>Преподаватель дисциплины "Архитектура"</t>
  </si>
  <si>
    <t>ЦППМСП</t>
  </si>
  <si>
    <t>художественное развитик</t>
  </si>
  <si>
    <t>УМР</t>
  </si>
  <si>
    <t>Преподаватель ЦОПП</t>
  </si>
  <si>
    <t>Концертмейстер</t>
  </si>
  <si>
    <t>робототехника, информатика, русский язык, физика</t>
  </si>
  <si>
    <t>концертмейтер</t>
  </si>
  <si>
    <t>по безопасности</t>
  </si>
  <si>
    <t>УВР</t>
  </si>
  <si>
    <t>интеллектуальной направленности</t>
  </si>
  <si>
    <t xml:space="preserve">  хоровое пение</t>
  </si>
  <si>
    <t>народный вокал</t>
  </si>
  <si>
    <t>Музей</t>
  </si>
  <si>
    <t>программирование на языке Python (Java,C++ и тд), нейросети</t>
  </si>
  <si>
    <t>робототехника и беспилотные системы, инженерия (САПР,  3D моделирование)</t>
  </si>
  <si>
    <t xml:space="preserve">кибербезопасность и системное администрирование </t>
  </si>
  <si>
    <t xml:space="preserve">креативные индустрии (дизайн, видеопродакшн, блогинг и тд) </t>
  </si>
  <si>
    <t xml:space="preserve"> Робототехника </t>
  </si>
  <si>
    <t>Медиастудия</t>
  </si>
  <si>
    <t>Начальное программирование</t>
  </si>
  <si>
    <t>3Д анимация</t>
  </si>
  <si>
    <t xml:space="preserve"> Data Квантум</t>
  </si>
  <si>
    <t>Аэро Квантум</t>
  </si>
  <si>
    <t>Космо квантум</t>
  </si>
  <si>
    <t xml:space="preserve">Педагог дополнительного образования художественного направления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</si>
</sst>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8"/>
      <color rgb="FF00B050"/>
      <name val="Calibri"/>
      <family val="2"/>
      <charset val="204"/>
    </font>
    <font>
      <sz val="10"/>
      <color rgb="FF00B05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46">
    <xf numFmtId="0" fontId="0" fillId="0" borderId="0" xfId="0"/>
    <xf numFmtId="0" fontId="0" fillId="0" borderId="1" xfId="0" applyBorder="1"/>
    <xf numFmtId="0" fontId="0" fillId="0" borderId="0" xfId="0" applyFont="1" applyAlignment="1">
      <alignment horizontal="right"/>
    </xf>
    <xf numFmtId="0" fontId="6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ill="1" applyBorder="1"/>
    <xf numFmtId="0" fontId="0" fillId="0" borderId="0" xfId="0" applyFill="1"/>
    <xf numFmtId="0" fontId="7" fillId="0" borderId="0" xfId="0" applyFont="1"/>
    <xf numFmtId="0" fontId="0" fillId="0" borderId="1" xfId="0" applyFont="1" applyFill="1" applyBorder="1"/>
    <xf numFmtId="0" fontId="0" fillId="0" borderId="0" xfId="0" applyFont="1" applyFill="1"/>
    <xf numFmtId="0" fontId="0" fillId="2" borderId="0" xfId="0" applyFill="1"/>
    <xf numFmtId="0" fontId="7" fillId="0" borderId="1" xfId="0" applyFont="1" applyFill="1" applyBorder="1"/>
    <xf numFmtId="0" fontId="10" fillId="0" borderId="1" xfId="0" applyFont="1" applyFill="1" applyBorder="1"/>
    <xf numFmtId="0" fontId="10" fillId="0" borderId="0" xfId="0" applyFont="1" applyFill="1"/>
    <xf numFmtId="0" fontId="8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0" fillId="2" borderId="2" xfId="0" applyFont="1" applyFill="1" applyBorder="1" applyAlignment="1">
      <alignment horizontal="right"/>
    </xf>
    <xf numFmtId="0" fontId="9" fillId="0" borderId="1" xfId="0" applyFont="1" applyFill="1" applyBorder="1"/>
    <xf numFmtId="0" fontId="12" fillId="0" borderId="1" xfId="0" applyFont="1" applyFill="1" applyBorder="1"/>
    <xf numFmtId="0" fontId="12" fillId="0" borderId="0" xfId="0" applyFont="1" applyFill="1"/>
    <xf numFmtId="0" fontId="12" fillId="0" borderId="1" xfId="0" applyFont="1" applyFill="1" applyBorder="1" applyAlignment="1">
      <alignment wrapText="1"/>
    </xf>
    <xf numFmtId="0" fontId="0" fillId="0" borderId="0" xfId="0" applyBorder="1"/>
    <xf numFmtId="0" fontId="0" fillId="0" borderId="1" xfId="0" applyFont="1" applyBorder="1" applyAlignment="1">
      <alignment horizontal="right"/>
    </xf>
    <xf numFmtId="0" fontId="13" fillId="0" borderId="1" xfId="0" applyFont="1" applyFill="1" applyBorder="1" applyAlignment="1">
      <alignment vertical="top" wrapText="1"/>
    </xf>
    <xf numFmtId="0" fontId="12" fillId="3" borderId="1" xfId="0" applyFont="1" applyFill="1" applyBorder="1"/>
    <xf numFmtId="0" fontId="10" fillId="3" borderId="1" xfId="0" applyFont="1" applyFill="1" applyBorder="1"/>
    <xf numFmtId="0" fontId="0" fillId="3" borderId="0" xfId="0" applyFill="1"/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17" fillId="0" borderId="1" xfId="0" applyFont="1" applyFill="1" applyBorder="1"/>
    <xf numFmtId="0" fontId="18" fillId="0" borderId="1" xfId="0" applyFont="1" applyFill="1" applyBorder="1"/>
    <xf numFmtId="0" fontId="17" fillId="0" borderId="0" xfId="0" applyFont="1"/>
    <xf numFmtId="0" fontId="19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wrapText="1"/>
    </xf>
    <xf numFmtId="0" fontId="0" fillId="3" borderId="1" xfId="0" applyFill="1" applyBorder="1"/>
    <xf numFmtId="0" fontId="17" fillId="2" borderId="2" xfId="0" applyFont="1" applyFill="1" applyBorder="1"/>
    <xf numFmtId="0" fontId="17" fillId="0" borderId="5" xfId="0" applyFont="1" applyFill="1" applyBorder="1"/>
    <xf numFmtId="0" fontId="17" fillId="0" borderId="1" xfId="0" applyFont="1" applyBorder="1"/>
    <xf numFmtId="0" fontId="18" fillId="0" borderId="1" xfId="0" applyFont="1" applyBorder="1"/>
    <xf numFmtId="0" fontId="0" fillId="3" borderId="0" xfId="0" applyFont="1" applyFill="1" applyAlignment="1">
      <alignment horizontal="right"/>
    </xf>
    <xf numFmtId="0" fontId="0" fillId="3" borderId="2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21" fillId="0" borderId="1" xfId="0" applyFont="1" applyBorder="1"/>
    <xf numFmtId="0" fontId="22" fillId="0" borderId="1" xfId="0" applyFont="1" applyBorder="1" applyAlignment="1">
      <alignment horizontal="center" wrapText="1"/>
    </xf>
    <xf numFmtId="0" fontId="21" fillId="0" borderId="0" xfId="0" applyFont="1" applyBorder="1"/>
    <xf numFmtId="0" fontId="21" fillId="0" borderId="0" xfId="0" applyFont="1"/>
    <xf numFmtId="0" fontId="0" fillId="4" borderId="0" xfId="0" applyFill="1"/>
    <xf numFmtId="0" fontId="19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0" xfId="0" applyFill="1" applyBorder="1"/>
    <xf numFmtId="0" fontId="22" fillId="4" borderId="1" xfId="0" applyFont="1" applyFill="1" applyBorder="1" applyAlignment="1">
      <alignment horizontal="center" wrapText="1"/>
    </xf>
    <xf numFmtId="0" fontId="15" fillId="0" borderId="1" xfId="0" applyFont="1" applyBorder="1"/>
    <xf numFmtId="0" fontId="14" fillId="0" borderId="1" xfId="0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0" xfId="0" applyFont="1"/>
    <xf numFmtId="0" fontId="23" fillId="3" borderId="1" xfId="0" applyFont="1" applyFill="1" applyBorder="1" applyAlignment="1">
      <alignment wrapText="1"/>
    </xf>
    <xf numFmtId="0" fontId="22" fillId="3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vertical="top" wrapText="1"/>
    </xf>
    <xf numFmtId="0" fontId="17" fillId="0" borderId="3" xfId="0" applyFont="1" applyFill="1" applyBorder="1"/>
    <xf numFmtId="0" fontId="17" fillId="0" borderId="0" xfId="0" applyFont="1" applyFill="1"/>
    <xf numFmtId="0" fontId="2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wrapText="1"/>
    </xf>
    <xf numFmtId="0" fontId="22" fillId="4" borderId="1" xfId="0" applyFont="1" applyFill="1" applyBorder="1"/>
    <xf numFmtId="0" fontId="0" fillId="0" borderId="4" xfId="0" applyFont="1" applyFill="1" applyBorder="1" applyAlignment="1">
      <alignment horizontal="center" vertical="center" wrapText="1"/>
    </xf>
    <xf numFmtId="0" fontId="0" fillId="4" borderId="0" xfId="0" applyFont="1" applyFill="1"/>
    <xf numFmtId="0" fontId="19" fillId="3" borderId="1" xfId="0" applyFont="1" applyFill="1" applyBorder="1" applyAlignment="1">
      <alignment wrapText="1"/>
    </xf>
    <xf numFmtId="0" fontId="19" fillId="0" borderId="0" xfId="0" applyFont="1"/>
    <xf numFmtId="0" fontId="0" fillId="3" borderId="1" xfId="0" applyFont="1" applyFill="1" applyBorder="1"/>
    <xf numFmtId="0" fontId="0" fillId="3" borderId="0" xfId="0" applyFont="1" applyFill="1"/>
    <xf numFmtId="0" fontId="0" fillId="4" borderId="1" xfId="0" applyFont="1" applyFill="1" applyBorder="1"/>
    <xf numFmtId="0" fontId="17" fillId="3" borderId="1" xfId="0" applyFont="1" applyFill="1" applyBorder="1"/>
    <xf numFmtId="0" fontId="17" fillId="4" borderId="1" xfId="0" applyFont="1" applyFill="1" applyBorder="1"/>
    <xf numFmtId="0" fontId="17" fillId="6" borderId="1" xfId="0" applyFont="1" applyFill="1" applyBorder="1" applyAlignment="1">
      <alignment wrapText="1"/>
    </xf>
    <xf numFmtId="0" fontId="17" fillId="6" borderId="1" xfId="0" applyFont="1" applyFill="1" applyBorder="1"/>
    <xf numFmtId="0" fontId="17" fillId="6" borderId="0" xfId="0" applyFont="1" applyFill="1"/>
    <xf numFmtId="0" fontId="17" fillId="0" borderId="2" xfId="0" applyFont="1" applyFill="1" applyBorder="1" applyAlignment="1">
      <alignment wrapText="1"/>
    </xf>
    <xf numFmtId="0" fontId="17" fillId="3" borderId="2" xfId="0" applyFont="1" applyFill="1" applyBorder="1"/>
    <xf numFmtId="0" fontId="17" fillId="0" borderId="2" xfId="0" applyFont="1" applyFill="1" applyBorder="1"/>
    <xf numFmtId="0" fontId="17" fillId="4" borderId="2" xfId="0" applyFont="1" applyFill="1" applyBorder="1"/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/>
    <xf numFmtId="0" fontId="17" fillId="0" borderId="13" xfId="0" applyFont="1" applyFill="1" applyBorder="1" applyAlignment="1">
      <alignment wrapText="1"/>
    </xf>
    <xf numFmtId="0" fontId="17" fillId="3" borderId="13" xfId="0" applyFont="1" applyFill="1" applyBorder="1"/>
    <xf numFmtId="0" fontId="17" fillId="0" borderId="13" xfId="0" applyFont="1" applyFill="1" applyBorder="1"/>
    <xf numFmtId="0" fontId="17" fillId="4" borderId="5" xfId="0" applyFont="1" applyFill="1" applyBorder="1"/>
    <xf numFmtId="0" fontId="17" fillId="0" borderId="1" xfId="0" applyFont="1" applyFill="1" applyBorder="1" applyAlignment="1">
      <alignment wrapText="1"/>
    </xf>
    <xf numFmtId="0" fontId="0" fillId="5" borderId="1" xfId="0" applyFont="1" applyFill="1" applyBorder="1"/>
    <xf numFmtId="0" fontId="28" fillId="3" borderId="1" xfId="0" applyFont="1" applyFill="1" applyBorder="1" applyAlignment="1">
      <alignment wrapText="1"/>
    </xf>
    <xf numFmtId="0" fontId="18" fillId="3" borderId="1" xfId="0" applyFont="1" applyFill="1" applyBorder="1"/>
    <xf numFmtId="0" fontId="17" fillId="3" borderId="5" xfId="0" applyFont="1" applyFill="1" applyBorder="1"/>
    <xf numFmtId="0" fontId="17" fillId="4" borderId="1" xfId="0" applyFont="1" applyFill="1" applyBorder="1" applyAlignment="1">
      <alignment wrapText="1"/>
    </xf>
    <xf numFmtId="0" fontId="28" fillId="4" borderId="1" xfId="0" applyFont="1" applyFill="1" applyBorder="1" applyAlignment="1">
      <alignment wrapText="1"/>
    </xf>
    <xf numFmtId="0" fontId="17" fillId="4" borderId="0" xfId="0" applyFont="1" applyFill="1"/>
    <xf numFmtId="0" fontId="18" fillId="4" borderId="1" xfId="0" applyFont="1" applyFill="1" applyBorder="1"/>
    <xf numFmtId="0" fontId="17" fillId="7" borderId="1" xfId="0" applyFont="1" applyFill="1" applyBorder="1"/>
    <xf numFmtId="0" fontId="0" fillId="7" borderId="0" xfId="0" applyFont="1" applyFill="1"/>
    <xf numFmtId="0" fontId="0" fillId="7" borderId="1" xfId="0" applyFont="1" applyFill="1" applyBorder="1"/>
    <xf numFmtId="0" fontId="17" fillId="7" borderId="1" xfId="0" applyFont="1" applyFill="1" applyBorder="1" applyAlignment="1">
      <alignment wrapText="1"/>
    </xf>
    <xf numFmtId="0" fontId="0" fillId="4" borderId="0" xfId="0" applyFont="1" applyFill="1" applyBorder="1"/>
    <xf numFmtId="0" fontId="0" fillId="0" borderId="0" xfId="0" applyFont="1" applyBorder="1"/>
    <xf numFmtId="0" fontId="29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right" vertical="center" wrapText="1"/>
    </xf>
    <xf numFmtId="0" fontId="0" fillId="0" borderId="2" xfId="0" applyFont="1" applyBorder="1"/>
    <xf numFmtId="0" fontId="0" fillId="2" borderId="0" xfId="0" applyFont="1" applyFill="1"/>
    <xf numFmtId="0" fontId="0" fillId="2" borderId="2" xfId="0" applyFont="1" applyFill="1" applyBorder="1"/>
    <xf numFmtId="0" fontId="0" fillId="3" borderId="2" xfId="0" applyFont="1" applyFill="1" applyBorder="1"/>
    <xf numFmtId="0" fontId="0" fillId="2" borderId="7" xfId="0" applyFont="1" applyFill="1" applyBorder="1"/>
    <xf numFmtId="0" fontId="0" fillId="2" borderId="1" xfId="0" applyFont="1" applyFill="1" applyBorder="1"/>
    <xf numFmtId="0" fontId="0" fillId="2" borderId="0" xfId="0" applyFont="1" applyFill="1" applyBorder="1"/>
    <xf numFmtId="0" fontId="17" fillId="0" borderId="1" xfId="0" applyFont="1" applyFill="1" applyBorder="1" applyAlignment="1">
      <alignment horizontal="right"/>
    </xf>
    <xf numFmtId="0" fontId="17" fillId="3" borderId="1" xfId="0" applyFont="1" applyFill="1" applyBorder="1" applyAlignment="1">
      <alignment horizontal="right"/>
    </xf>
    <xf numFmtId="0" fontId="17" fillId="0" borderId="0" xfId="0" applyFont="1" applyFill="1" applyBorder="1"/>
    <xf numFmtId="0" fontId="17" fillId="0" borderId="1" xfId="0" applyNumberFormat="1" applyFont="1" applyFill="1" applyBorder="1"/>
    <xf numFmtId="0" fontId="17" fillId="0" borderId="1" xfId="0" applyNumberFormat="1" applyFont="1" applyFill="1" applyBorder="1" applyAlignment="1">
      <alignment horizontal="right"/>
    </xf>
    <xf numFmtId="0" fontId="17" fillId="3" borderId="1" xfId="0" applyNumberFormat="1" applyFont="1" applyFill="1" applyBorder="1" applyAlignment="1">
      <alignment horizontal="right"/>
    </xf>
    <xf numFmtId="0" fontId="17" fillId="7" borderId="1" xfId="0" applyFont="1" applyFill="1" applyBorder="1" applyAlignment="1">
      <alignment horizontal="right" wrapText="1"/>
    </xf>
    <xf numFmtId="0" fontId="28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right"/>
    </xf>
    <xf numFmtId="0" fontId="28" fillId="7" borderId="1" xfId="0" applyFont="1" applyFill="1" applyBorder="1" applyAlignment="1">
      <alignment horizontal="center"/>
    </xf>
    <xf numFmtId="0" fontId="17" fillId="7" borderId="0" xfId="0" applyFont="1" applyFill="1" applyBorder="1"/>
    <xf numFmtId="0" fontId="17" fillId="0" borderId="1" xfId="0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17" fillId="0" borderId="2" xfId="0" applyFont="1" applyFill="1" applyBorder="1" applyAlignment="1">
      <alignment horizontal="right"/>
    </xf>
    <xf numFmtId="0" fontId="17" fillId="3" borderId="2" xfId="0" applyFont="1" applyFill="1" applyBorder="1" applyAlignment="1">
      <alignment horizontal="right"/>
    </xf>
    <xf numFmtId="0" fontId="17" fillId="0" borderId="4" xfId="0" applyFont="1" applyFill="1" applyBorder="1"/>
    <xf numFmtId="0" fontId="0" fillId="0" borderId="5" xfId="0" applyFont="1" applyFill="1" applyBorder="1"/>
    <xf numFmtId="0" fontId="0" fillId="3" borderId="5" xfId="0" applyFont="1" applyFill="1" applyBorder="1"/>
    <xf numFmtId="0" fontId="0" fillId="0" borderId="5" xfId="0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0" fontId="17" fillId="6" borderId="1" xfId="0" applyFont="1" applyFill="1" applyBorder="1" applyAlignment="1">
      <alignment horizontal="right"/>
    </xf>
    <xf numFmtId="0" fontId="0" fillId="6" borderId="1" xfId="0" applyFont="1" applyFill="1" applyBorder="1"/>
    <xf numFmtId="0" fontId="17" fillId="6" borderId="0" xfId="0" applyFont="1" applyFill="1" applyBorder="1"/>
    <xf numFmtId="0" fontId="0" fillId="6" borderId="1" xfId="0" applyFont="1" applyFill="1" applyBorder="1" applyAlignment="1">
      <alignment horizontal="right"/>
    </xf>
    <xf numFmtId="0" fontId="17" fillId="5" borderId="1" xfId="0" applyFont="1" applyFill="1" applyBorder="1" applyAlignment="1">
      <alignment horizontal="right"/>
    </xf>
    <xf numFmtId="0" fontId="17" fillId="5" borderId="0" xfId="0" applyFont="1" applyFill="1" applyBorder="1"/>
    <xf numFmtId="0" fontId="17" fillId="4" borderId="1" xfId="0" applyFont="1" applyFill="1" applyBorder="1" applyAlignment="1">
      <alignment horizontal="right"/>
    </xf>
    <xf numFmtId="0" fontId="0" fillId="5" borderId="0" xfId="0" applyFont="1" applyFill="1"/>
    <xf numFmtId="0" fontId="0" fillId="5" borderId="0" xfId="0" applyFont="1" applyFill="1" applyAlignment="1">
      <alignment horizontal="right"/>
    </xf>
    <xf numFmtId="0" fontId="25" fillId="5" borderId="1" xfId="0" applyFont="1" applyFill="1" applyBorder="1" applyAlignment="1">
      <alignment vertical="top" wrapText="1"/>
    </xf>
    <xf numFmtId="0" fontId="17" fillId="5" borderId="3" xfId="0" applyFont="1" applyFill="1" applyBorder="1"/>
    <xf numFmtId="0" fontId="17" fillId="5" borderId="0" xfId="0" applyFont="1" applyFill="1"/>
    <xf numFmtId="0" fontId="17" fillId="0" borderId="7" xfId="0" applyFont="1" applyFill="1" applyBorder="1"/>
    <xf numFmtId="0" fontId="25" fillId="6" borderId="1" xfId="0" applyFont="1" applyFill="1" applyBorder="1" applyAlignment="1">
      <alignment vertical="top" wrapText="1"/>
    </xf>
    <xf numFmtId="0" fontId="17" fillId="6" borderId="3" xfId="0" applyFont="1" applyFill="1" applyBorder="1"/>
    <xf numFmtId="0" fontId="17" fillId="6" borderId="4" xfId="0" applyFont="1" applyFill="1" applyBorder="1"/>
    <xf numFmtId="0" fontId="28" fillId="0" borderId="1" xfId="0" applyFont="1" applyFill="1" applyBorder="1" applyAlignment="1">
      <alignment vertical="top" wrapText="1"/>
    </xf>
    <xf numFmtId="0" fontId="18" fillId="5" borderId="1" xfId="0" applyFont="1" applyFill="1" applyBorder="1"/>
    <xf numFmtId="0" fontId="16" fillId="6" borderId="1" xfId="0" applyFont="1" applyFill="1" applyBorder="1" applyAlignment="1">
      <alignment wrapText="1"/>
    </xf>
    <xf numFmtId="0" fontId="18" fillId="6" borderId="1" xfId="0" applyFont="1" applyFill="1" applyBorder="1"/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1" xfId="0" applyFont="1" applyBorder="1" applyAlignment="1"/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0" fontId="5" fillId="0" borderId="1" xfId="0" applyFont="1" applyBorder="1" applyAlignment="1"/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/>
    <xf numFmtId="0" fontId="5" fillId="0" borderId="4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86"/>
  <sheetViews>
    <sheetView zoomScale="80" zoomScaleNormal="80" workbookViewId="0">
      <pane xSplit="8" ySplit="10" topLeftCell="I68" activePane="bottomRight" state="frozen"/>
      <selection pane="topRight" activeCell="I1" sqref="I1"/>
      <selection pane="bottomLeft" activeCell="A10" sqref="A10"/>
      <selection pane="bottomRight" activeCell="J2" sqref="J1:J1048576"/>
    </sheetView>
  </sheetViews>
  <sheetFormatPr defaultRowHeight="15" x14ac:dyDescent="0.25"/>
  <cols>
    <col min="1" max="1" width="13.85546875" style="30" customWidth="1"/>
    <col min="2" max="2" width="10.7109375" customWidth="1"/>
    <col min="3" max="4" width="10.85546875" customWidth="1"/>
    <col min="5" max="5" width="11.28515625" style="28" customWidth="1"/>
    <col min="6" max="6" width="10.7109375" customWidth="1"/>
    <col min="7" max="7" width="10.28515625" customWidth="1"/>
    <col min="8" max="8" width="10" customWidth="1"/>
    <col min="9" max="9" width="10.42578125" customWidth="1"/>
    <col min="10" max="11" width="10.140625" customWidth="1"/>
    <col min="12" max="12" width="10.28515625" customWidth="1"/>
    <col min="13" max="13" width="10.5703125" customWidth="1"/>
    <col min="14" max="18" width="11.7109375" customWidth="1"/>
    <col min="19" max="19" width="10.28515625" customWidth="1"/>
    <col min="20" max="20" width="10.5703125" customWidth="1"/>
    <col min="21" max="21" width="10.28515625" customWidth="1"/>
    <col min="22" max="22" width="10" customWidth="1"/>
    <col min="23" max="23" width="10.28515625" customWidth="1"/>
    <col min="24" max="25" width="10.140625" customWidth="1"/>
    <col min="26" max="26" width="10" customWidth="1"/>
    <col min="27" max="27" width="14.140625" customWidth="1"/>
    <col min="28" max="28" width="10" customWidth="1"/>
    <col min="29" max="30" width="10.140625" customWidth="1"/>
    <col min="31" max="31" width="10.5703125" customWidth="1"/>
    <col min="32" max="32" width="10" customWidth="1"/>
    <col min="33" max="33" width="10.42578125" customWidth="1"/>
    <col min="34" max="34" width="10" customWidth="1"/>
    <col min="35" max="36" width="10.28515625" customWidth="1"/>
    <col min="37" max="37" width="10.42578125" customWidth="1"/>
    <col min="38" max="38" width="10" customWidth="1"/>
    <col min="39" max="39" width="10.7109375" customWidth="1"/>
    <col min="40" max="40" width="10.28515625" customWidth="1"/>
    <col min="41" max="41" width="10.140625" customWidth="1"/>
    <col min="42" max="42" width="10.28515625" customWidth="1"/>
    <col min="43" max="43" width="10.140625" customWidth="1"/>
    <col min="44" max="46" width="10" customWidth="1"/>
    <col min="47" max="47" width="10.140625" customWidth="1"/>
    <col min="48" max="48" width="10" customWidth="1"/>
    <col min="49" max="49" width="10.140625" customWidth="1"/>
    <col min="50" max="50" width="10.28515625" customWidth="1"/>
    <col min="51" max="51" width="13.85546875" style="28" customWidth="1"/>
    <col min="52" max="52" width="10" customWidth="1"/>
    <col min="53" max="53" width="10.28515625" customWidth="1"/>
    <col min="54" max="54" width="10.140625" customWidth="1"/>
    <col min="55" max="55" width="11.5703125" style="28" customWidth="1"/>
    <col min="57" max="57" width="10.42578125" bestFit="1" customWidth="1"/>
    <col min="58" max="58" width="10.5703125" style="48" customWidth="1"/>
    <col min="59" max="59" width="10.5703125" customWidth="1"/>
  </cols>
  <sheetData>
    <row r="1" spans="1:59" s="30" customFormat="1" ht="29.25" customHeight="1" x14ac:dyDescent="0.25">
      <c r="A1" s="163" t="s">
        <v>0</v>
      </c>
      <c r="B1" s="168" t="s">
        <v>177</v>
      </c>
      <c r="C1" s="169"/>
      <c r="D1" s="169"/>
      <c r="E1" s="170"/>
      <c r="F1" s="167" t="s">
        <v>125</v>
      </c>
      <c r="G1" s="167"/>
      <c r="H1" s="167"/>
      <c r="I1" s="171" t="s">
        <v>152</v>
      </c>
      <c r="J1" s="172"/>
      <c r="K1" s="173"/>
      <c r="L1" s="159" t="s">
        <v>1</v>
      </c>
      <c r="M1" s="160"/>
      <c r="N1" s="161"/>
      <c r="O1" s="159" t="s">
        <v>246</v>
      </c>
      <c r="P1" s="160"/>
      <c r="Q1" s="161"/>
      <c r="R1" s="159" t="s">
        <v>138</v>
      </c>
      <c r="S1" s="160"/>
      <c r="T1" s="161"/>
      <c r="U1" s="171" t="s">
        <v>181</v>
      </c>
      <c r="V1" s="172"/>
      <c r="W1" s="173"/>
      <c r="X1" s="166" t="s">
        <v>139</v>
      </c>
      <c r="Y1" s="166"/>
      <c r="Z1" s="166"/>
      <c r="AA1" s="159" t="s">
        <v>140</v>
      </c>
      <c r="AB1" s="160"/>
      <c r="AC1" s="161"/>
      <c r="AD1" s="159" t="s">
        <v>150</v>
      </c>
      <c r="AE1" s="160"/>
      <c r="AF1" s="161"/>
      <c r="AG1" s="159" t="s">
        <v>143</v>
      </c>
      <c r="AH1" s="160"/>
      <c r="AI1" s="161"/>
      <c r="AJ1" s="171" t="s">
        <v>182</v>
      </c>
      <c r="AK1" s="172"/>
      <c r="AL1" s="173"/>
      <c r="AM1" s="159" t="s">
        <v>183</v>
      </c>
      <c r="AN1" s="160"/>
      <c r="AO1" s="161"/>
      <c r="AP1" s="171" t="s">
        <v>184</v>
      </c>
      <c r="AQ1" s="172"/>
      <c r="AR1" s="173"/>
      <c r="AS1" s="165" t="s">
        <v>145</v>
      </c>
      <c r="AT1" s="165"/>
      <c r="AU1" s="165"/>
      <c r="AV1" s="159" t="s">
        <v>185</v>
      </c>
      <c r="AW1" s="160"/>
      <c r="AX1" s="160"/>
      <c r="AY1" s="161"/>
      <c r="AZ1" s="162" t="s">
        <v>187</v>
      </c>
      <c r="BA1" s="162"/>
      <c r="BB1" s="162"/>
      <c r="BC1" s="162"/>
      <c r="BF1" s="70"/>
    </row>
    <row r="2" spans="1:59" s="72" customFormat="1" ht="38.25" customHeight="1" x14ac:dyDescent="0.2">
      <c r="A2" s="164"/>
      <c r="B2" s="34" t="s">
        <v>178</v>
      </c>
      <c r="C2" s="34" t="s">
        <v>179</v>
      </c>
      <c r="D2" s="34" t="s">
        <v>180</v>
      </c>
      <c r="E2" s="71" t="s">
        <v>151</v>
      </c>
      <c r="F2" s="34" t="s">
        <v>178</v>
      </c>
      <c r="G2" s="34" t="s">
        <v>179</v>
      </c>
      <c r="H2" s="34" t="s">
        <v>180</v>
      </c>
      <c r="I2" s="34" t="s">
        <v>178</v>
      </c>
      <c r="J2" s="34" t="s">
        <v>179</v>
      </c>
      <c r="K2" s="34" t="s">
        <v>180</v>
      </c>
      <c r="L2" s="34" t="s">
        <v>178</v>
      </c>
      <c r="M2" s="34" t="s">
        <v>179</v>
      </c>
      <c r="N2" s="34" t="s">
        <v>180</v>
      </c>
      <c r="O2" s="34" t="s">
        <v>178</v>
      </c>
      <c r="P2" s="34" t="s">
        <v>179</v>
      </c>
      <c r="Q2" s="34" t="s">
        <v>180</v>
      </c>
      <c r="R2" s="34" t="s">
        <v>178</v>
      </c>
      <c r="S2" s="34" t="s">
        <v>179</v>
      </c>
      <c r="T2" s="34" t="s">
        <v>180</v>
      </c>
      <c r="U2" s="34" t="s">
        <v>178</v>
      </c>
      <c r="V2" s="34" t="s">
        <v>179</v>
      </c>
      <c r="W2" s="34" t="s">
        <v>180</v>
      </c>
      <c r="X2" s="34" t="s">
        <v>178</v>
      </c>
      <c r="Y2" s="34" t="s">
        <v>179</v>
      </c>
      <c r="Z2" s="34" t="s">
        <v>180</v>
      </c>
      <c r="AA2" s="34" t="s">
        <v>178</v>
      </c>
      <c r="AB2" s="34" t="s">
        <v>179</v>
      </c>
      <c r="AC2" s="34" t="s">
        <v>180</v>
      </c>
      <c r="AD2" s="34" t="s">
        <v>178</v>
      </c>
      <c r="AE2" s="34" t="s">
        <v>179</v>
      </c>
      <c r="AF2" s="34" t="s">
        <v>180</v>
      </c>
      <c r="AG2" s="34" t="s">
        <v>178</v>
      </c>
      <c r="AH2" s="34" t="s">
        <v>179</v>
      </c>
      <c r="AI2" s="34" t="s">
        <v>180</v>
      </c>
      <c r="AJ2" s="34" t="s">
        <v>178</v>
      </c>
      <c r="AK2" s="34" t="s">
        <v>179</v>
      </c>
      <c r="AL2" s="34" t="s">
        <v>180</v>
      </c>
      <c r="AM2" s="34" t="s">
        <v>178</v>
      </c>
      <c r="AN2" s="34" t="s">
        <v>179</v>
      </c>
      <c r="AO2" s="34" t="s">
        <v>180</v>
      </c>
      <c r="AP2" s="34" t="s">
        <v>178</v>
      </c>
      <c r="AQ2" s="34" t="s">
        <v>179</v>
      </c>
      <c r="AR2" s="34" t="s">
        <v>180</v>
      </c>
      <c r="AS2" s="34" t="s">
        <v>178</v>
      </c>
      <c r="AT2" s="34" t="s">
        <v>179</v>
      </c>
      <c r="AU2" s="34" t="s">
        <v>180</v>
      </c>
      <c r="AV2" s="34" t="s">
        <v>178</v>
      </c>
      <c r="AW2" s="34" t="s">
        <v>179</v>
      </c>
      <c r="AX2" s="34" t="s">
        <v>180</v>
      </c>
      <c r="AY2" s="71" t="s">
        <v>186</v>
      </c>
      <c r="AZ2" s="34" t="s">
        <v>178</v>
      </c>
      <c r="BA2" s="34" t="s">
        <v>179</v>
      </c>
      <c r="BB2" s="34" t="s">
        <v>180</v>
      </c>
      <c r="BC2" s="71" t="s">
        <v>186</v>
      </c>
      <c r="BE2" s="34" t="s">
        <v>178</v>
      </c>
      <c r="BF2" s="49" t="s">
        <v>179</v>
      </c>
      <c r="BG2" s="34" t="s">
        <v>180</v>
      </c>
    </row>
    <row r="3" spans="1:59" s="11" customFormat="1" ht="17.25" customHeight="1" x14ac:dyDescent="0.25">
      <c r="A3" s="31"/>
      <c r="B3" s="31"/>
      <c r="C3" s="31"/>
      <c r="D3" s="31"/>
      <c r="E3" s="73"/>
      <c r="AY3" s="74"/>
      <c r="BC3" s="74"/>
      <c r="BE3" s="10"/>
      <c r="BF3" s="75"/>
      <c r="BG3" s="10"/>
    </row>
    <row r="4" spans="1:59" s="62" customFormat="1" x14ac:dyDescent="0.25">
      <c r="A4" s="31" t="s">
        <v>156</v>
      </c>
      <c r="B4" s="31"/>
      <c r="C4" s="31"/>
      <c r="D4" s="31"/>
      <c r="E4" s="76"/>
      <c r="F4" s="31"/>
      <c r="G4" s="31"/>
      <c r="H4" s="31"/>
      <c r="I4" s="31"/>
      <c r="J4" s="31"/>
      <c r="K4" s="31"/>
      <c r="L4" s="31">
        <v>2</v>
      </c>
      <c r="M4" s="31">
        <v>2</v>
      </c>
      <c r="N4" s="31">
        <v>72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>
        <v>1</v>
      </c>
      <c r="AH4" s="31">
        <v>1</v>
      </c>
      <c r="AI4" s="31">
        <v>20</v>
      </c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76"/>
      <c r="AZ4" s="31"/>
      <c r="BA4" s="31"/>
      <c r="BB4" s="31"/>
      <c r="BC4" s="76"/>
      <c r="BE4" s="31">
        <f>SUM(B4,F4,I4,L4,O4,R4,U4,X4,AA4,AD4,AG4,AJ4,AM4,AP4,AS4,AV4,AZ4)</f>
        <v>3</v>
      </c>
      <c r="BF4" s="77">
        <f>SUM(C4,G4,J4,M4,P4,S4,V4,Y4,AB4,AE4,AH4,AK4,AN4,AQ4,AT4,AW4,BA4)</f>
        <v>3</v>
      </c>
      <c r="BG4" s="31">
        <f>SUM(D4,H4,K4,N4,Q4,T4,W4,Z4,AC4,AF4,AI4,AL4,AO4,AR4,AU4,AX4,BB4)</f>
        <v>92</v>
      </c>
    </row>
    <row r="5" spans="1:59" s="80" customFormat="1" ht="16.5" customHeight="1" x14ac:dyDescent="0.25">
      <c r="A5" s="78" t="s">
        <v>174</v>
      </c>
      <c r="B5" s="78"/>
      <c r="C5" s="78"/>
      <c r="D5" s="78"/>
      <c r="E5" s="79"/>
      <c r="F5" s="79"/>
      <c r="G5" s="79"/>
      <c r="H5" s="79"/>
      <c r="I5" s="79"/>
      <c r="J5" s="79"/>
      <c r="K5" s="79"/>
      <c r="L5" s="79">
        <v>12</v>
      </c>
      <c r="M5" s="79">
        <v>12</v>
      </c>
      <c r="N5" s="79">
        <v>432</v>
      </c>
      <c r="O5" s="79"/>
      <c r="P5" s="79"/>
      <c r="Q5" s="79"/>
      <c r="R5" s="79">
        <v>1</v>
      </c>
      <c r="S5" s="79">
        <v>1.5</v>
      </c>
      <c r="T5" s="79">
        <v>36</v>
      </c>
      <c r="U5" s="79">
        <v>1</v>
      </c>
      <c r="V5" s="79">
        <v>1.5</v>
      </c>
      <c r="W5" s="79">
        <v>45</v>
      </c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E5" s="79">
        <f t="shared" ref="BE5:BE68" si="0">SUM(B5,F5,I5,L5,O5,R5,U5,X5,AA5,AD5,AG5,AJ5,AM5,AP5,AS5,AV5,AZ5)</f>
        <v>14</v>
      </c>
      <c r="BF5" s="79">
        <f t="shared" ref="BF5:BF68" si="1">SUM(C5,G5,J5,M5,P5,S5,V5,Y5,AB5,AE5,AH5,AK5,AN5,AQ5,AT5,AW5,BA5)</f>
        <v>15</v>
      </c>
      <c r="BG5" s="79">
        <f t="shared" ref="BG5:BG68" si="2">SUM(D5,H5,K5,N5,Q5,T5,W5,Z5,AC5,AF5,AI5,AL5,AO5,AR5,AU5,AX5,BB5)</f>
        <v>513</v>
      </c>
    </row>
    <row r="6" spans="1:59" s="62" customFormat="1" ht="30.75" customHeight="1" x14ac:dyDescent="0.25">
      <c r="A6" s="81" t="s">
        <v>141</v>
      </c>
      <c r="B6" s="81"/>
      <c r="C6" s="81"/>
      <c r="D6" s="81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>
        <v>1</v>
      </c>
      <c r="AH6" s="83">
        <v>1</v>
      </c>
      <c r="AI6" s="83">
        <v>20</v>
      </c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2"/>
      <c r="AZ6" s="83"/>
      <c r="BA6" s="83"/>
      <c r="BB6" s="83"/>
      <c r="BC6" s="82"/>
      <c r="BE6" s="83">
        <f t="shared" si="0"/>
        <v>1</v>
      </c>
      <c r="BF6" s="84">
        <f t="shared" si="1"/>
        <v>1</v>
      </c>
      <c r="BG6" s="83">
        <f t="shared" si="2"/>
        <v>20</v>
      </c>
    </row>
    <row r="7" spans="1:59" s="86" customFormat="1" ht="30.75" customHeight="1" x14ac:dyDescent="0.25">
      <c r="A7" s="85" t="s">
        <v>163</v>
      </c>
      <c r="B7" s="85"/>
      <c r="C7" s="85"/>
      <c r="D7" s="85"/>
      <c r="BE7" s="86">
        <f t="shared" si="0"/>
        <v>0</v>
      </c>
      <c r="BF7" s="86">
        <f t="shared" si="1"/>
        <v>0</v>
      </c>
      <c r="BG7" s="86">
        <f t="shared" si="2"/>
        <v>0</v>
      </c>
    </row>
    <row r="8" spans="1:59" s="86" customFormat="1" ht="15.75" customHeight="1" x14ac:dyDescent="0.25">
      <c r="A8" s="85" t="s">
        <v>97</v>
      </c>
      <c r="B8" s="85"/>
      <c r="C8" s="85"/>
      <c r="D8" s="85"/>
      <c r="BE8" s="86">
        <f t="shared" si="0"/>
        <v>0</v>
      </c>
      <c r="BF8" s="86">
        <f t="shared" si="1"/>
        <v>0</v>
      </c>
      <c r="BG8" s="86">
        <f t="shared" si="2"/>
        <v>0</v>
      </c>
    </row>
    <row r="9" spans="1:59" s="62" customFormat="1" ht="15.75" customHeight="1" x14ac:dyDescent="0.25">
      <c r="A9" s="87" t="s">
        <v>110</v>
      </c>
      <c r="B9" s="87"/>
      <c r="C9" s="87"/>
      <c r="D9" s="87"/>
      <c r="E9" s="88"/>
      <c r="F9" s="89"/>
      <c r="G9" s="89"/>
      <c r="H9" s="89"/>
      <c r="I9" s="89"/>
      <c r="J9" s="89"/>
      <c r="K9" s="89"/>
      <c r="L9" s="89">
        <v>5</v>
      </c>
      <c r="M9" s="89">
        <v>5</v>
      </c>
      <c r="N9" s="89">
        <v>180</v>
      </c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8"/>
      <c r="AZ9" s="89"/>
      <c r="BA9" s="89"/>
      <c r="BB9" s="89"/>
      <c r="BC9" s="88"/>
      <c r="BE9" s="38">
        <f t="shared" si="0"/>
        <v>5</v>
      </c>
      <c r="BF9" s="90">
        <f t="shared" si="1"/>
        <v>5</v>
      </c>
      <c r="BG9" s="38">
        <f t="shared" si="2"/>
        <v>180</v>
      </c>
    </row>
    <row r="10" spans="1:59" s="31" customFormat="1" ht="16.5" customHeight="1" x14ac:dyDescent="0.25">
      <c r="A10" s="91" t="s">
        <v>118</v>
      </c>
      <c r="B10" s="91"/>
      <c r="C10" s="91"/>
      <c r="D10" s="91"/>
      <c r="E10" s="76"/>
      <c r="F10" s="31">
        <v>1</v>
      </c>
      <c r="G10" s="31">
        <v>1</v>
      </c>
      <c r="H10" s="31">
        <v>36</v>
      </c>
      <c r="L10" s="31">
        <v>3</v>
      </c>
      <c r="M10" s="31">
        <v>3</v>
      </c>
      <c r="N10" s="31">
        <v>108</v>
      </c>
      <c r="R10" s="31">
        <v>1</v>
      </c>
      <c r="S10" s="31">
        <v>1</v>
      </c>
      <c r="T10" s="31">
        <v>24</v>
      </c>
      <c r="AY10" s="76"/>
      <c r="BC10" s="76"/>
      <c r="BE10" s="31">
        <f t="shared" si="0"/>
        <v>5</v>
      </c>
      <c r="BF10" s="77">
        <f t="shared" si="1"/>
        <v>5</v>
      </c>
      <c r="BG10" s="31">
        <f t="shared" si="2"/>
        <v>168</v>
      </c>
    </row>
    <row r="11" spans="1:59" s="86" customFormat="1" ht="30.75" customHeight="1" x14ac:dyDescent="0.25">
      <c r="A11" s="85" t="s">
        <v>176</v>
      </c>
      <c r="B11" s="85"/>
      <c r="C11" s="85"/>
      <c r="D11" s="85"/>
      <c r="BE11" s="86">
        <f t="shared" si="0"/>
        <v>0</v>
      </c>
      <c r="BF11" s="86">
        <f t="shared" si="1"/>
        <v>0</v>
      </c>
      <c r="BG11" s="86">
        <f t="shared" si="2"/>
        <v>0</v>
      </c>
    </row>
    <row r="12" spans="1:59" s="31" customFormat="1" ht="30" x14ac:dyDescent="0.25">
      <c r="A12" s="91" t="s">
        <v>175</v>
      </c>
      <c r="B12" s="91"/>
      <c r="C12" s="91"/>
      <c r="D12" s="91"/>
      <c r="E12" s="76"/>
      <c r="L12" s="31">
        <v>5</v>
      </c>
      <c r="M12" s="31">
        <v>5</v>
      </c>
      <c r="N12" s="31">
        <v>180</v>
      </c>
      <c r="R12" s="31">
        <v>2</v>
      </c>
      <c r="S12" s="31">
        <v>1.5</v>
      </c>
      <c r="T12" s="31">
        <v>36</v>
      </c>
      <c r="V12" s="31">
        <v>1.5</v>
      </c>
      <c r="W12" s="31">
        <v>45</v>
      </c>
      <c r="AV12" s="31">
        <v>1</v>
      </c>
      <c r="AW12" s="31">
        <v>1</v>
      </c>
      <c r="AX12" s="31">
        <v>18</v>
      </c>
      <c r="AY12" s="76" t="s">
        <v>271</v>
      </c>
      <c r="BC12" s="76"/>
      <c r="BE12" s="31">
        <f t="shared" si="0"/>
        <v>8</v>
      </c>
      <c r="BF12" s="77">
        <f t="shared" si="1"/>
        <v>9</v>
      </c>
      <c r="BG12" s="31">
        <f t="shared" si="2"/>
        <v>279</v>
      </c>
    </row>
    <row r="13" spans="1:59" s="31" customFormat="1" x14ac:dyDescent="0.25">
      <c r="A13" s="31" t="s">
        <v>2</v>
      </c>
      <c r="E13" s="76"/>
      <c r="L13" s="31">
        <v>3</v>
      </c>
      <c r="M13" s="31">
        <v>3</v>
      </c>
      <c r="N13" s="31">
        <v>108</v>
      </c>
      <c r="O13" s="31">
        <v>3</v>
      </c>
      <c r="P13" s="31">
        <v>3</v>
      </c>
      <c r="Q13" s="31">
        <v>75</v>
      </c>
      <c r="AY13" s="76"/>
      <c r="BC13" s="76"/>
      <c r="BE13" s="31">
        <f t="shared" si="0"/>
        <v>6</v>
      </c>
      <c r="BF13" s="77">
        <f t="shared" si="1"/>
        <v>6</v>
      </c>
      <c r="BG13" s="31">
        <f t="shared" si="2"/>
        <v>183</v>
      </c>
    </row>
    <row r="14" spans="1:59" s="86" customFormat="1" x14ac:dyDescent="0.25">
      <c r="A14" s="86" t="s">
        <v>3</v>
      </c>
      <c r="BE14" s="86">
        <f t="shared" si="0"/>
        <v>0</v>
      </c>
      <c r="BF14" s="86">
        <f t="shared" si="1"/>
        <v>0</v>
      </c>
      <c r="BG14" s="86">
        <f t="shared" si="2"/>
        <v>0</v>
      </c>
    </row>
    <row r="15" spans="1:59" s="31" customFormat="1" x14ac:dyDescent="0.25">
      <c r="A15" s="31" t="s">
        <v>4</v>
      </c>
      <c r="E15" s="76"/>
      <c r="AV15" s="31">
        <v>1</v>
      </c>
      <c r="AW15" s="31">
        <v>0.5</v>
      </c>
      <c r="AX15" s="31">
        <v>9</v>
      </c>
      <c r="AY15" s="76"/>
      <c r="BC15" s="76"/>
      <c r="BE15" s="31">
        <f t="shared" si="0"/>
        <v>1</v>
      </c>
      <c r="BF15" s="77">
        <f t="shared" si="1"/>
        <v>0.5</v>
      </c>
      <c r="BG15" s="31">
        <f t="shared" si="2"/>
        <v>9</v>
      </c>
    </row>
    <row r="16" spans="1:59" s="86" customFormat="1" x14ac:dyDescent="0.25">
      <c r="A16" s="86" t="s">
        <v>5</v>
      </c>
      <c r="BE16" s="86">
        <f t="shared" si="0"/>
        <v>0</v>
      </c>
      <c r="BF16" s="86">
        <f t="shared" si="1"/>
        <v>0</v>
      </c>
      <c r="BG16" s="86">
        <f t="shared" si="2"/>
        <v>0</v>
      </c>
    </row>
    <row r="17" spans="1:59" s="31" customFormat="1" x14ac:dyDescent="0.25">
      <c r="A17" s="31" t="s">
        <v>6</v>
      </c>
      <c r="E17" s="76"/>
      <c r="U17" s="31">
        <v>1</v>
      </c>
      <c r="V17" s="31">
        <v>0.5</v>
      </c>
      <c r="W17" s="31">
        <v>15</v>
      </c>
      <c r="AY17" s="76"/>
      <c r="BC17" s="76"/>
      <c r="BE17" s="31">
        <f t="shared" si="0"/>
        <v>1</v>
      </c>
      <c r="BF17" s="77">
        <f t="shared" si="1"/>
        <v>0.5</v>
      </c>
      <c r="BG17" s="31">
        <f t="shared" si="2"/>
        <v>15</v>
      </c>
    </row>
    <row r="18" spans="1:59" s="86" customFormat="1" x14ac:dyDescent="0.25">
      <c r="A18" s="86" t="s">
        <v>7</v>
      </c>
      <c r="BE18" s="86">
        <f t="shared" si="0"/>
        <v>0</v>
      </c>
      <c r="BF18" s="86">
        <f t="shared" si="1"/>
        <v>0</v>
      </c>
      <c r="BG18" s="86">
        <f t="shared" si="2"/>
        <v>0</v>
      </c>
    </row>
    <row r="19" spans="1:59" s="86" customFormat="1" x14ac:dyDescent="0.25">
      <c r="A19" s="86" t="s">
        <v>188</v>
      </c>
      <c r="BE19" s="86">
        <f t="shared" si="0"/>
        <v>0</v>
      </c>
      <c r="BF19" s="86">
        <f t="shared" si="1"/>
        <v>0</v>
      </c>
      <c r="BG19" s="86">
        <f t="shared" si="2"/>
        <v>0</v>
      </c>
    </row>
    <row r="20" spans="1:59" s="31" customFormat="1" x14ac:dyDescent="0.25">
      <c r="A20" s="31" t="s">
        <v>8</v>
      </c>
      <c r="E20" s="76"/>
      <c r="L20" s="31">
        <v>1</v>
      </c>
      <c r="M20" s="31">
        <v>1</v>
      </c>
      <c r="N20" s="31">
        <v>36</v>
      </c>
      <c r="X20" s="31">
        <v>1</v>
      </c>
      <c r="Y20" s="31">
        <v>0.5</v>
      </c>
      <c r="Z20" s="31">
        <v>18</v>
      </c>
      <c r="AY20" s="76"/>
      <c r="BC20" s="76"/>
      <c r="BE20" s="31">
        <f t="shared" si="0"/>
        <v>2</v>
      </c>
      <c r="BF20" s="77">
        <f t="shared" si="1"/>
        <v>1.5</v>
      </c>
      <c r="BG20" s="31">
        <f t="shared" si="2"/>
        <v>54</v>
      </c>
    </row>
    <row r="21" spans="1:59" s="31" customFormat="1" x14ac:dyDescent="0.25">
      <c r="A21" s="31" t="s">
        <v>9</v>
      </c>
      <c r="E21" s="76"/>
      <c r="L21" s="31">
        <v>5</v>
      </c>
      <c r="M21" s="31">
        <v>5</v>
      </c>
      <c r="N21" s="31">
        <v>180</v>
      </c>
      <c r="AY21" s="76"/>
      <c r="BC21" s="76"/>
      <c r="BE21" s="31">
        <f t="shared" si="0"/>
        <v>5</v>
      </c>
      <c r="BF21" s="77">
        <f t="shared" si="1"/>
        <v>5</v>
      </c>
      <c r="BG21" s="31">
        <f t="shared" si="2"/>
        <v>180</v>
      </c>
    </row>
    <row r="22" spans="1:59" s="31" customFormat="1" x14ac:dyDescent="0.25">
      <c r="A22" s="31" t="s">
        <v>272</v>
      </c>
      <c r="E22" s="76"/>
      <c r="X22" s="31">
        <v>1</v>
      </c>
      <c r="Y22" s="31">
        <v>0.25</v>
      </c>
      <c r="Z22" s="31">
        <v>9</v>
      </c>
      <c r="AY22" s="76"/>
      <c r="BC22" s="76"/>
      <c r="BE22" s="31">
        <f t="shared" si="0"/>
        <v>1</v>
      </c>
      <c r="BF22" s="77">
        <f t="shared" si="1"/>
        <v>0.25</v>
      </c>
      <c r="BG22" s="31">
        <f t="shared" si="2"/>
        <v>9</v>
      </c>
    </row>
    <row r="23" spans="1:59" s="86" customFormat="1" x14ac:dyDescent="0.25">
      <c r="A23" s="86" t="s">
        <v>10</v>
      </c>
      <c r="BE23" s="86">
        <f t="shared" si="0"/>
        <v>0</v>
      </c>
      <c r="BF23" s="86">
        <f t="shared" si="1"/>
        <v>0</v>
      </c>
      <c r="BG23" s="86">
        <f t="shared" si="2"/>
        <v>0</v>
      </c>
    </row>
    <row r="24" spans="1:59" s="31" customFormat="1" x14ac:dyDescent="0.25">
      <c r="A24" s="31" t="s">
        <v>11</v>
      </c>
      <c r="E24" s="76"/>
      <c r="L24" s="31">
        <v>2</v>
      </c>
      <c r="M24" s="31">
        <v>2</v>
      </c>
      <c r="N24" s="31">
        <v>72</v>
      </c>
      <c r="AM24" s="31">
        <v>1</v>
      </c>
      <c r="AN24" s="31">
        <v>0.5</v>
      </c>
      <c r="AO24" s="31">
        <v>10</v>
      </c>
      <c r="AY24" s="76"/>
      <c r="BC24" s="76"/>
      <c r="BE24" s="31">
        <f t="shared" si="0"/>
        <v>3</v>
      </c>
      <c r="BF24" s="77">
        <f t="shared" si="1"/>
        <v>2.5</v>
      </c>
      <c r="BG24" s="31">
        <f t="shared" si="2"/>
        <v>82</v>
      </c>
    </row>
    <row r="25" spans="1:59" s="31" customFormat="1" x14ac:dyDescent="0.25">
      <c r="A25" s="31" t="s">
        <v>158</v>
      </c>
      <c r="E25" s="76"/>
      <c r="R25" s="31">
        <v>1</v>
      </c>
      <c r="S25" s="31">
        <v>1</v>
      </c>
      <c r="T25" s="31">
        <v>24</v>
      </c>
      <c r="AY25" s="76"/>
      <c r="BC25" s="76"/>
      <c r="BE25" s="31">
        <f t="shared" si="0"/>
        <v>1</v>
      </c>
      <c r="BF25" s="77">
        <f t="shared" si="1"/>
        <v>1</v>
      </c>
      <c r="BG25" s="31">
        <f t="shared" si="2"/>
        <v>24</v>
      </c>
    </row>
    <row r="26" spans="1:59" s="31" customFormat="1" x14ac:dyDescent="0.25">
      <c r="A26" s="31" t="s">
        <v>12</v>
      </c>
      <c r="E26" s="76"/>
      <c r="L26" s="31">
        <v>2</v>
      </c>
      <c r="M26" s="31">
        <v>2.4</v>
      </c>
      <c r="N26" s="31">
        <v>86.4</v>
      </c>
      <c r="AG26" s="31">
        <v>1</v>
      </c>
      <c r="AH26" s="31">
        <v>0.5</v>
      </c>
      <c r="AI26" s="31">
        <v>10</v>
      </c>
      <c r="AY26" s="76"/>
      <c r="BC26" s="76"/>
      <c r="BE26" s="31">
        <f t="shared" si="0"/>
        <v>3</v>
      </c>
      <c r="BF26" s="77">
        <f t="shared" si="1"/>
        <v>2.9</v>
      </c>
      <c r="BG26" s="31">
        <f t="shared" si="2"/>
        <v>96.4</v>
      </c>
    </row>
    <row r="27" spans="1:59" s="86" customFormat="1" x14ac:dyDescent="0.25">
      <c r="A27" s="86" t="s">
        <v>13</v>
      </c>
      <c r="BE27" s="86">
        <f t="shared" si="0"/>
        <v>0</v>
      </c>
      <c r="BF27" s="86">
        <f t="shared" si="1"/>
        <v>0</v>
      </c>
      <c r="BG27" s="86">
        <f t="shared" si="2"/>
        <v>0</v>
      </c>
    </row>
    <row r="28" spans="1:59" s="92" customFormat="1" ht="15" customHeight="1" x14ac:dyDescent="0.25">
      <c r="A28" s="86" t="s">
        <v>171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E28" s="86">
        <f t="shared" si="0"/>
        <v>0</v>
      </c>
      <c r="BF28" s="86">
        <f t="shared" si="1"/>
        <v>0</v>
      </c>
      <c r="BG28" s="86">
        <f t="shared" si="2"/>
        <v>0</v>
      </c>
    </row>
    <row r="29" spans="1:59" s="86" customFormat="1" x14ac:dyDescent="0.25">
      <c r="A29" s="86" t="s">
        <v>14</v>
      </c>
      <c r="BE29" s="86">
        <f t="shared" si="0"/>
        <v>0</v>
      </c>
      <c r="BF29" s="86">
        <f t="shared" si="1"/>
        <v>0</v>
      </c>
      <c r="BG29" s="86">
        <f t="shared" si="2"/>
        <v>0</v>
      </c>
    </row>
    <row r="30" spans="1:59" s="31" customFormat="1" x14ac:dyDescent="0.25">
      <c r="A30" s="31" t="s">
        <v>15</v>
      </c>
      <c r="E30" s="76"/>
      <c r="L30" s="31">
        <v>2</v>
      </c>
      <c r="M30" s="31">
        <v>2</v>
      </c>
      <c r="N30" s="31">
        <v>72</v>
      </c>
      <c r="R30" s="31">
        <v>2</v>
      </c>
      <c r="S30" s="31">
        <v>2</v>
      </c>
      <c r="T30" s="31">
        <v>48</v>
      </c>
      <c r="U30" s="31">
        <v>1</v>
      </c>
      <c r="V30" s="31">
        <v>1.5</v>
      </c>
      <c r="W30" s="31">
        <v>45</v>
      </c>
      <c r="AG30" s="31">
        <v>1</v>
      </c>
      <c r="AH30" s="31">
        <v>1</v>
      </c>
      <c r="AI30" s="31">
        <v>20</v>
      </c>
      <c r="AY30" s="76"/>
      <c r="BC30" s="76"/>
      <c r="BE30" s="31">
        <f t="shared" si="0"/>
        <v>6</v>
      </c>
      <c r="BF30" s="77">
        <f t="shared" si="1"/>
        <v>6.5</v>
      </c>
      <c r="BG30" s="31">
        <f t="shared" si="2"/>
        <v>185</v>
      </c>
    </row>
    <row r="31" spans="1:59" s="31" customFormat="1" x14ac:dyDescent="0.25">
      <c r="A31" s="31" t="s">
        <v>16</v>
      </c>
      <c r="E31" s="76"/>
      <c r="I31" s="31">
        <v>1</v>
      </c>
      <c r="J31" s="31">
        <v>1</v>
      </c>
      <c r="K31" s="31">
        <v>36</v>
      </c>
      <c r="U31" s="31">
        <v>1</v>
      </c>
      <c r="V31" s="31">
        <v>0.5</v>
      </c>
      <c r="W31" s="31">
        <v>15</v>
      </c>
      <c r="X31" s="31">
        <v>1</v>
      </c>
      <c r="Y31" s="31">
        <v>0.5</v>
      </c>
      <c r="Z31" s="31">
        <v>18</v>
      </c>
      <c r="AY31" s="76"/>
      <c r="BC31" s="76"/>
      <c r="BE31" s="31">
        <f t="shared" si="0"/>
        <v>3</v>
      </c>
      <c r="BF31" s="77">
        <f t="shared" si="1"/>
        <v>2</v>
      </c>
      <c r="BG31" s="31">
        <f t="shared" si="2"/>
        <v>69</v>
      </c>
    </row>
    <row r="32" spans="1:59" s="31" customFormat="1" x14ac:dyDescent="0.25">
      <c r="A32" s="31" t="s">
        <v>17</v>
      </c>
      <c r="E32" s="76"/>
      <c r="L32" s="31">
        <v>1</v>
      </c>
      <c r="M32" s="31">
        <v>1</v>
      </c>
      <c r="N32" s="31">
        <v>36</v>
      </c>
      <c r="AY32" s="76"/>
      <c r="BC32" s="76"/>
      <c r="BE32" s="31">
        <f t="shared" si="0"/>
        <v>1</v>
      </c>
      <c r="BF32" s="77">
        <f t="shared" si="1"/>
        <v>1</v>
      </c>
      <c r="BG32" s="31">
        <f t="shared" si="2"/>
        <v>36</v>
      </c>
    </row>
    <row r="33" spans="1:59" s="31" customFormat="1" x14ac:dyDescent="0.25">
      <c r="A33" s="31" t="s">
        <v>18</v>
      </c>
      <c r="E33" s="76"/>
      <c r="L33" s="31">
        <v>1</v>
      </c>
      <c r="M33" s="31">
        <v>1</v>
      </c>
      <c r="N33" s="31">
        <v>36</v>
      </c>
      <c r="X33" s="31">
        <v>1</v>
      </c>
      <c r="Y33" s="31">
        <v>0.5</v>
      </c>
      <c r="Z33" s="31">
        <v>18</v>
      </c>
      <c r="AY33" s="76"/>
      <c r="BC33" s="76"/>
      <c r="BE33" s="31">
        <f t="shared" si="0"/>
        <v>2</v>
      </c>
      <c r="BF33" s="77">
        <f t="shared" si="1"/>
        <v>1.5</v>
      </c>
      <c r="BG33" s="31">
        <f t="shared" si="2"/>
        <v>54</v>
      </c>
    </row>
    <row r="34" spans="1:59" s="31" customFormat="1" x14ac:dyDescent="0.25">
      <c r="A34" s="31" t="s">
        <v>19</v>
      </c>
      <c r="E34" s="76"/>
      <c r="AG34" s="31">
        <v>1</v>
      </c>
      <c r="AH34" s="31">
        <v>1</v>
      </c>
      <c r="AI34" s="31">
        <v>20</v>
      </c>
      <c r="AY34" s="76"/>
      <c r="BC34" s="76"/>
      <c r="BE34" s="31">
        <f t="shared" si="0"/>
        <v>1</v>
      </c>
      <c r="BF34" s="77">
        <f t="shared" si="1"/>
        <v>1</v>
      </c>
      <c r="BG34" s="31">
        <f t="shared" si="2"/>
        <v>20</v>
      </c>
    </row>
    <row r="35" spans="1:59" s="86" customFormat="1" x14ac:dyDescent="0.25">
      <c r="A35" s="86" t="s">
        <v>20</v>
      </c>
      <c r="BE35" s="86">
        <f t="shared" si="0"/>
        <v>0</v>
      </c>
      <c r="BF35" s="86">
        <f t="shared" si="1"/>
        <v>0</v>
      </c>
      <c r="BG35" s="86">
        <f t="shared" si="2"/>
        <v>0</v>
      </c>
    </row>
    <row r="36" spans="1:59" s="79" customFormat="1" x14ac:dyDescent="0.25">
      <c r="A36" s="79" t="s">
        <v>21</v>
      </c>
      <c r="F36" s="79">
        <v>1</v>
      </c>
      <c r="G36" s="79">
        <v>0.5</v>
      </c>
      <c r="H36" s="79">
        <v>18</v>
      </c>
      <c r="L36" s="79">
        <v>6</v>
      </c>
      <c r="M36" s="79">
        <v>9</v>
      </c>
      <c r="N36" s="79">
        <v>324</v>
      </c>
      <c r="R36" s="79">
        <v>1</v>
      </c>
      <c r="S36" s="79">
        <v>1</v>
      </c>
      <c r="T36" s="79">
        <v>24</v>
      </c>
      <c r="U36" s="79">
        <v>1</v>
      </c>
      <c r="V36" s="79">
        <v>1</v>
      </c>
      <c r="W36" s="79">
        <v>30</v>
      </c>
      <c r="AG36" s="79">
        <v>1</v>
      </c>
      <c r="AH36" s="79">
        <v>1</v>
      </c>
      <c r="AI36" s="79">
        <v>20</v>
      </c>
      <c r="AJ36" s="79">
        <v>1</v>
      </c>
      <c r="AK36" s="79">
        <v>1</v>
      </c>
      <c r="AL36" s="79">
        <v>20</v>
      </c>
      <c r="AV36" s="79">
        <v>1</v>
      </c>
      <c r="AW36" s="79">
        <v>0.5</v>
      </c>
      <c r="AX36" s="79">
        <v>9</v>
      </c>
      <c r="AY36" s="79" t="s">
        <v>232</v>
      </c>
      <c r="BE36" s="79">
        <f t="shared" si="0"/>
        <v>12</v>
      </c>
      <c r="BF36" s="79">
        <f t="shared" si="1"/>
        <v>14</v>
      </c>
      <c r="BG36" s="79">
        <f t="shared" si="2"/>
        <v>445</v>
      </c>
    </row>
    <row r="37" spans="1:59" s="86" customFormat="1" ht="16.5" customHeight="1" x14ac:dyDescent="0.25">
      <c r="A37" s="86" t="s">
        <v>22</v>
      </c>
      <c r="BE37" s="86">
        <f t="shared" si="0"/>
        <v>0</v>
      </c>
      <c r="BF37" s="86">
        <f t="shared" si="1"/>
        <v>0</v>
      </c>
      <c r="BG37" s="86">
        <f t="shared" si="2"/>
        <v>0</v>
      </c>
    </row>
    <row r="38" spans="1:59" s="92" customFormat="1" x14ac:dyDescent="0.25">
      <c r="A38" s="86" t="s">
        <v>23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E38" s="86">
        <f t="shared" si="0"/>
        <v>0</v>
      </c>
      <c r="BF38" s="86">
        <f t="shared" si="1"/>
        <v>0</v>
      </c>
      <c r="BG38" s="86">
        <f t="shared" si="2"/>
        <v>0</v>
      </c>
    </row>
    <row r="39" spans="1:59" s="31" customFormat="1" x14ac:dyDescent="0.25">
      <c r="A39" s="31" t="s">
        <v>24</v>
      </c>
      <c r="E39" s="76"/>
      <c r="L39" s="31">
        <v>1</v>
      </c>
      <c r="M39" s="31">
        <v>1</v>
      </c>
      <c r="N39" s="31">
        <v>36</v>
      </c>
      <c r="U39" s="31">
        <v>1</v>
      </c>
      <c r="V39" s="31">
        <v>1.25</v>
      </c>
      <c r="W39" s="31">
        <v>37.5</v>
      </c>
      <c r="AY39" s="76"/>
      <c r="BC39" s="76"/>
      <c r="BE39" s="31">
        <f t="shared" si="0"/>
        <v>2</v>
      </c>
      <c r="BF39" s="77">
        <f t="shared" si="1"/>
        <v>2.25</v>
      </c>
      <c r="BG39" s="31">
        <f t="shared" si="2"/>
        <v>73.5</v>
      </c>
    </row>
    <row r="40" spans="1:59" s="31" customFormat="1" x14ac:dyDescent="0.25">
      <c r="A40" s="31" t="s">
        <v>25</v>
      </c>
      <c r="E40" s="76"/>
      <c r="AG40" s="31">
        <v>1</v>
      </c>
      <c r="AH40" s="31">
        <v>1</v>
      </c>
      <c r="AI40" s="31">
        <v>20</v>
      </c>
      <c r="AY40" s="76"/>
      <c r="BC40" s="76"/>
      <c r="BE40" s="31">
        <f t="shared" si="0"/>
        <v>1</v>
      </c>
      <c r="BF40" s="77">
        <f t="shared" si="1"/>
        <v>1</v>
      </c>
      <c r="BG40" s="31">
        <f t="shared" si="2"/>
        <v>20</v>
      </c>
    </row>
    <row r="41" spans="1:59" s="31" customFormat="1" x14ac:dyDescent="0.25">
      <c r="A41" s="31" t="s">
        <v>26</v>
      </c>
      <c r="E41" s="76"/>
      <c r="U41" s="31">
        <v>1</v>
      </c>
      <c r="V41" s="31">
        <v>1</v>
      </c>
      <c r="W41" s="31">
        <v>30</v>
      </c>
      <c r="AY41" s="76"/>
      <c r="BC41" s="76"/>
      <c r="BE41" s="31">
        <f t="shared" si="0"/>
        <v>1</v>
      </c>
      <c r="BF41" s="77">
        <f t="shared" si="1"/>
        <v>1</v>
      </c>
      <c r="BG41" s="31">
        <f t="shared" si="2"/>
        <v>30</v>
      </c>
    </row>
    <row r="42" spans="1:59" s="86" customFormat="1" x14ac:dyDescent="0.25">
      <c r="A42" s="86" t="s">
        <v>27</v>
      </c>
      <c r="BE42" s="86">
        <f t="shared" si="0"/>
        <v>0</v>
      </c>
      <c r="BF42" s="86">
        <f t="shared" si="1"/>
        <v>0</v>
      </c>
      <c r="BG42" s="86">
        <f t="shared" si="2"/>
        <v>0</v>
      </c>
    </row>
    <row r="43" spans="1:59" s="31" customFormat="1" ht="29.25" customHeight="1" x14ac:dyDescent="0.25">
      <c r="A43" s="31" t="s">
        <v>28</v>
      </c>
      <c r="E43" s="76"/>
      <c r="X43" s="31">
        <v>1</v>
      </c>
      <c r="Y43" s="31">
        <v>1</v>
      </c>
      <c r="Z43" s="31">
        <v>36</v>
      </c>
      <c r="AY43" s="93"/>
      <c r="BC43" s="76"/>
      <c r="BE43" s="31">
        <f t="shared" si="0"/>
        <v>1</v>
      </c>
      <c r="BF43" s="77">
        <f t="shared" si="1"/>
        <v>1</v>
      </c>
      <c r="BG43" s="31">
        <f t="shared" si="2"/>
        <v>36</v>
      </c>
    </row>
    <row r="44" spans="1:59" s="86" customFormat="1" ht="14.25" customHeight="1" x14ac:dyDescent="0.25">
      <c r="A44" s="86" t="s">
        <v>29</v>
      </c>
      <c r="BE44" s="86">
        <f t="shared" si="0"/>
        <v>0</v>
      </c>
      <c r="BF44" s="86">
        <f t="shared" si="1"/>
        <v>0</v>
      </c>
      <c r="BG44" s="86">
        <f t="shared" si="2"/>
        <v>0</v>
      </c>
    </row>
    <row r="45" spans="1:59" s="31" customFormat="1" x14ac:dyDescent="0.25">
      <c r="A45" s="31" t="s">
        <v>30</v>
      </c>
      <c r="E45" s="76"/>
      <c r="L45" s="31">
        <v>1</v>
      </c>
      <c r="M45" s="31">
        <v>1</v>
      </c>
      <c r="N45" s="31">
        <v>36</v>
      </c>
      <c r="R45" s="31">
        <v>1</v>
      </c>
      <c r="S45" s="31">
        <v>1</v>
      </c>
      <c r="T45" s="31">
        <v>24</v>
      </c>
      <c r="AY45" s="76"/>
      <c r="BC45" s="76"/>
      <c r="BE45" s="31">
        <f t="shared" si="0"/>
        <v>2</v>
      </c>
      <c r="BF45" s="77">
        <f t="shared" si="1"/>
        <v>2</v>
      </c>
      <c r="BG45" s="31">
        <f t="shared" si="2"/>
        <v>60</v>
      </c>
    </row>
    <row r="46" spans="1:59" s="31" customFormat="1" x14ac:dyDescent="0.25">
      <c r="A46" s="31" t="s">
        <v>31</v>
      </c>
      <c r="E46" s="76"/>
      <c r="L46" s="31">
        <v>6</v>
      </c>
      <c r="M46" s="31">
        <v>6.67</v>
      </c>
      <c r="N46" s="31">
        <v>240</v>
      </c>
      <c r="R46" s="31">
        <v>1</v>
      </c>
      <c r="S46" s="31">
        <v>1.25</v>
      </c>
      <c r="T46" s="31">
        <v>30</v>
      </c>
      <c r="AY46" s="76"/>
      <c r="BC46" s="76"/>
      <c r="BE46" s="31">
        <f t="shared" si="0"/>
        <v>7</v>
      </c>
      <c r="BF46" s="77">
        <f t="shared" si="1"/>
        <v>7.92</v>
      </c>
      <c r="BG46" s="31">
        <f t="shared" si="2"/>
        <v>270</v>
      </c>
    </row>
    <row r="47" spans="1:59" s="31" customFormat="1" x14ac:dyDescent="0.25">
      <c r="A47" s="31" t="s">
        <v>32</v>
      </c>
      <c r="E47" s="76"/>
      <c r="U47" s="31">
        <v>1</v>
      </c>
      <c r="V47" s="31">
        <v>0.75</v>
      </c>
      <c r="W47" s="31">
        <v>22.5</v>
      </c>
      <c r="X47" s="31">
        <v>1</v>
      </c>
      <c r="Y47" s="31">
        <v>0.5</v>
      </c>
      <c r="Z47" s="31">
        <v>18</v>
      </c>
      <c r="AY47" s="76"/>
      <c r="BC47" s="76"/>
      <c r="BE47" s="31">
        <f t="shared" si="0"/>
        <v>2</v>
      </c>
      <c r="BF47" s="77">
        <f t="shared" si="1"/>
        <v>1.25</v>
      </c>
      <c r="BG47" s="31">
        <f t="shared" si="2"/>
        <v>40.5</v>
      </c>
    </row>
    <row r="48" spans="1:59" s="31" customFormat="1" x14ac:dyDescent="0.25">
      <c r="A48" s="31" t="s">
        <v>33</v>
      </c>
      <c r="E48" s="76"/>
      <c r="R48" s="31">
        <v>1</v>
      </c>
      <c r="S48" s="31">
        <v>1</v>
      </c>
      <c r="T48" s="31">
        <v>24</v>
      </c>
      <c r="X48" s="31">
        <v>1</v>
      </c>
      <c r="Y48" s="31">
        <v>0.75</v>
      </c>
      <c r="Z48" s="31">
        <v>27</v>
      </c>
      <c r="AY48" s="76"/>
      <c r="BC48" s="76"/>
      <c r="BE48" s="31">
        <f t="shared" si="0"/>
        <v>2</v>
      </c>
      <c r="BF48" s="77">
        <f t="shared" si="1"/>
        <v>1.75</v>
      </c>
      <c r="BG48" s="31">
        <f t="shared" si="2"/>
        <v>51</v>
      </c>
    </row>
    <row r="49" spans="1:59" s="31" customFormat="1" x14ac:dyDescent="0.25">
      <c r="A49" s="31" t="s">
        <v>34</v>
      </c>
      <c r="E49" s="76"/>
      <c r="AY49" s="76"/>
      <c r="BC49" s="76"/>
      <c r="BE49" s="31">
        <f t="shared" si="0"/>
        <v>0</v>
      </c>
      <c r="BF49" s="77">
        <f t="shared" si="1"/>
        <v>0</v>
      </c>
      <c r="BG49" s="31">
        <f t="shared" si="2"/>
        <v>0</v>
      </c>
    </row>
    <row r="50" spans="1:59" s="31" customFormat="1" x14ac:dyDescent="0.25">
      <c r="A50" s="31" t="s">
        <v>35</v>
      </c>
      <c r="E50" s="76"/>
      <c r="L50" s="31">
        <v>3</v>
      </c>
      <c r="M50" s="31">
        <v>3</v>
      </c>
      <c r="N50" s="31">
        <v>108</v>
      </c>
      <c r="AY50" s="76"/>
      <c r="BC50" s="76"/>
      <c r="BE50" s="31">
        <f t="shared" si="0"/>
        <v>3</v>
      </c>
      <c r="BF50" s="77">
        <f t="shared" si="1"/>
        <v>3</v>
      </c>
      <c r="BG50" s="31">
        <f t="shared" si="2"/>
        <v>108</v>
      </c>
    </row>
    <row r="51" spans="1:59" s="31" customFormat="1" x14ac:dyDescent="0.25">
      <c r="A51" s="31" t="s">
        <v>36</v>
      </c>
      <c r="E51" s="76"/>
      <c r="AY51" s="76"/>
      <c r="BC51" s="76"/>
      <c r="BE51" s="31">
        <f t="shared" si="0"/>
        <v>0</v>
      </c>
      <c r="BF51" s="77">
        <f t="shared" si="1"/>
        <v>0</v>
      </c>
      <c r="BG51" s="31">
        <f t="shared" si="2"/>
        <v>0</v>
      </c>
    </row>
    <row r="52" spans="1:59" s="31" customFormat="1" x14ac:dyDescent="0.25">
      <c r="A52" s="31" t="s">
        <v>37</v>
      </c>
      <c r="E52" s="76"/>
      <c r="U52" s="31">
        <v>1</v>
      </c>
      <c r="V52" s="31">
        <v>0.75</v>
      </c>
      <c r="W52" s="31">
        <v>22.5</v>
      </c>
      <c r="X52" s="31">
        <v>1</v>
      </c>
      <c r="Y52" s="31">
        <v>0.5</v>
      </c>
      <c r="Z52" s="31">
        <v>18</v>
      </c>
      <c r="AY52" s="76"/>
      <c r="BC52" s="76"/>
      <c r="BE52" s="31">
        <f t="shared" si="0"/>
        <v>2</v>
      </c>
      <c r="BF52" s="77">
        <f t="shared" si="1"/>
        <v>1.25</v>
      </c>
      <c r="BG52" s="31">
        <f t="shared" si="2"/>
        <v>40.5</v>
      </c>
    </row>
    <row r="53" spans="1:59" s="31" customFormat="1" x14ac:dyDescent="0.25">
      <c r="A53" s="31" t="s">
        <v>38</v>
      </c>
      <c r="E53" s="76"/>
      <c r="L53" s="31">
        <v>1</v>
      </c>
      <c r="M53" s="31">
        <v>1</v>
      </c>
      <c r="N53" s="31">
        <v>36</v>
      </c>
      <c r="X53" s="31">
        <v>1</v>
      </c>
      <c r="Y53" s="31">
        <v>0.25</v>
      </c>
      <c r="Z53" s="31">
        <v>9</v>
      </c>
      <c r="AG53" s="31">
        <v>1</v>
      </c>
      <c r="AH53" s="31">
        <v>1</v>
      </c>
      <c r="AI53" s="31">
        <v>20</v>
      </c>
      <c r="AY53" s="76"/>
      <c r="BC53" s="76"/>
      <c r="BE53" s="31">
        <f t="shared" si="0"/>
        <v>3</v>
      </c>
      <c r="BF53" s="77">
        <f t="shared" si="1"/>
        <v>2.25</v>
      </c>
      <c r="BG53" s="31">
        <f t="shared" si="2"/>
        <v>65</v>
      </c>
    </row>
    <row r="54" spans="1:59" s="31" customFormat="1" x14ac:dyDescent="0.25">
      <c r="A54" s="31" t="s">
        <v>39</v>
      </c>
      <c r="E54" s="76"/>
      <c r="L54" s="31">
        <v>1</v>
      </c>
      <c r="M54" s="31">
        <v>1</v>
      </c>
      <c r="N54" s="31">
        <v>36</v>
      </c>
      <c r="AY54" s="76"/>
      <c r="BC54" s="76"/>
      <c r="BE54" s="31">
        <f t="shared" si="0"/>
        <v>1</v>
      </c>
      <c r="BF54" s="77">
        <f t="shared" si="1"/>
        <v>1</v>
      </c>
      <c r="BG54" s="31">
        <f t="shared" si="2"/>
        <v>36</v>
      </c>
    </row>
    <row r="55" spans="1:59" s="79" customFormat="1" x14ac:dyDescent="0.25">
      <c r="A55" s="79" t="s">
        <v>40</v>
      </c>
      <c r="L55" s="79">
        <v>10</v>
      </c>
      <c r="M55" s="79">
        <v>10</v>
      </c>
      <c r="N55" s="79">
        <v>360</v>
      </c>
      <c r="U55" s="79">
        <v>1</v>
      </c>
      <c r="V55" s="79">
        <v>1</v>
      </c>
      <c r="W55" s="79">
        <v>30</v>
      </c>
      <c r="AG55" s="79">
        <v>1</v>
      </c>
      <c r="AH55" s="79">
        <v>1</v>
      </c>
      <c r="AI55" s="79">
        <v>20</v>
      </c>
      <c r="AV55" s="79">
        <v>1</v>
      </c>
      <c r="AW55" s="79">
        <v>1.1100000000000001</v>
      </c>
      <c r="AX55" s="79">
        <v>20</v>
      </c>
      <c r="AY55" s="79" t="s">
        <v>279</v>
      </c>
      <c r="BE55" s="79">
        <f t="shared" si="0"/>
        <v>13</v>
      </c>
      <c r="BF55" s="79">
        <f t="shared" si="1"/>
        <v>13.11</v>
      </c>
      <c r="BG55" s="79">
        <f t="shared" si="2"/>
        <v>430</v>
      </c>
    </row>
    <row r="56" spans="1:59" s="86" customFormat="1" x14ac:dyDescent="0.25">
      <c r="A56" s="86" t="s">
        <v>41</v>
      </c>
      <c r="BE56" s="86">
        <f t="shared" si="0"/>
        <v>0</v>
      </c>
      <c r="BF56" s="86">
        <f t="shared" si="1"/>
        <v>0</v>
      </c>
      <c r="BG56" s="86">
        <f t="shared" si="2"/>
        <v>0</v>
      </c>
    </row>
    <row r="57" spans="1:59" s="31" customFormat="1" x14ac:dyDescent="0.25">
      <c r="A57" s="31" t="s">
        <v>42</v>
      </c>
      <c r="E57" s="76"/>
      <c r="L57" s="31">
        <v>4</v>
      </c>
      <c r="M57" s="31">
        <v>4.5999999999999996</v>
      </c>
      <c r="N57" s="31">
        <v>165.6</v>
      </c>
      <c r="R57" s="31">
        <v>1</v>
      </c>
      <c r="S57" s="31">
        <v>1.5</v>
      </c>
      <c r="T57" s="31">
        <v>36</v>
      </c>
      <c r="AY57" s="76"/>
      <c r="BC57" s="76"/>
      <c r="BE57" s="31">
        <f t="shared" si="0"/>
        <v>5</v>
      </c>
      <c r="BF57" s="77">
        <f t="shared" si="1"/>
        <v>6.1</v>
      </c>
      <c r="BG57" s="31">
        <f t="shared" si="2"/>
        <v>201.6</v>
      </c>
    </row>
    <row r="58" spans="1:59" s="31" customFormat="1" x14ac:dyDescent="0.25">
      <c r="A58" s="31" t="s">
        <v>43</v>
      </c>
      <c r="B58" s="31">
        <v>1</v>
      </c>
      <c r="C58" s="31">
        <v>0.5</v>
      </c>
      <c r="D58" s="31">
        <v>20</v>
      </c>
      <c r="E58" s="76" t="s">
        <v>285</v>
      </c>
      <c r="AS58" s="31">
        <v>1</v>
      </c>
      <c r="AT58" s="31">
        <v>1</v>
      </c>
      <c r="AU58" s="31">
        <v>36</v>
      </c>
      <c r="AY58" s="76"/>
      <c r="BC58" s="76"/>
      <c r="BE58" s="31">
        <f t="shared" si="0"/>
        <v>2</v>
      </c>
      <c r="BF58" s="77">
        <f t="shared" si="1"/>
        <v>1.5</v>
      </c>
      <c r="BG58" s="31">
        <f t="shared" si="2"/>
        <v>56</v>
      </c>
    </row>
    <row r="59" spans="1:59" s="31" customFormat="1" x14ac:dyDescent="0.25">
      <c r="A59" s="31" t="s">
        <v>44</v>
      </c>
      <c r="E59" s="76"/>
      <c r="L59" s="31">
        <v>1</v>
      </c>
      <c r="M59" s="31">
        <v>1</v>
      </c>
      <c r="N59" s="31">
        <v>36</v>
      </c>
      <c r="AY59" s="76"/>
      <c r="BC59" s="76"/>
      <c r="BE59" s="31">
        <f t="shared" si="0"/>
        <v>1</v>
      </c>
      <c r="BF59" s="77">
        <f t="shared" si="1"/>
        <v>1</v>
      </c>
      <c r="BG59" s="31">
        <f t="shared" si="2"/>
        <v>36</v>
      </c>
    </row>
    <row r="60" spans="1:59" s="31" customFormat="1" x14ac:dyDescent="0.25">
      <c r="A60" s="31" t="s">
        <v>45</v>
      </c>
      <c r="E60" s="76"/>
      <c r="L60" s="31">
        <v>2</v>
      </c>
      <c r="M60" s="31">
        <v>2</v>
      </c>
      <c r="N60" s="31">
        <v>72</v>
      </c>
      <c r="AY60" s="76"/>
      <c r="BC60" s="76"/>
      <c r="BE60" s="31">
        <f t="shared" si="0"/>
        <v>2</v>
      </c>
      <c r="BF60" s="77">
        <f t="shared" si="1"/>
        <v>2</v>
      </c>
      <c r="BG60" s="31">
        <f t="shared" si="2"/>
        <v>72</v>
      </c>
    </row>
    <row r="61" spans="1:59" s="31" customFormat="1" x14ac:dyDescent="0.25">
      <c r="A61" s="31" t="s">
        <v>46</v>
      </c>
      <c r="E61" s="76"/>
      <c r="U61" s="31">
        <v>1</v>
      </c>
      <c r="V61" s="31">
        <v>1</v>
      </c>
      <c r="W61" s="31">
        <v>30</v>
      </c>
      <c r="AY61" s="76"/>
      <c r="BC61" s="76"/>
      <c r="BE61" s="31">
        <f t="shared" si="0"/>
        <v>1</v>
      </c>
      <c r="BF61" s="77">
        <f t="shared" si="1"/>
        <v>1</v>
      </c>
      <c r="BG61" s="31">
        <f t="shared" si="2"/>
        <v>30</v>
      </c>
    </row>
    <row r="62" spans="1:59" s="31" customFormat="1" x14ac:dyDescent="0.25">
      <c r="A62" s="31" t="s">
        <v>47</v>
      </c>
      <c r="E62" s="76"/>
      <c r="L62" s="31">
        <v>1</v>
      </c>
      <c r="M62" s="31">
        <v>1</v>
      </c>
      <c r="N62" s="31">
        <v>36</v>
      </c>
      <c r="R62" s="31">
        <v>1</v>
      </c>
      <c r="S62" s="31">
        <v>1.5</v>
      </c>
      <c r="T62" s="31">
        <v>36</v>
      </c>
      <c r="AY62" s="76"/>
      <c r="BC62" s="76"/>
      <c r="BE62" s="31">
        <f t="shared" si="0"/>
        <v>2</v>
      </c>
      <c r="BF62" s="77">
        <f t="shared" si="1"/>
        <v>2.5</v>
      </c>
      <c r="BG62" s="31">
        <f t="shared" si="2"/>
        <v>72</v>
      </c>
    </row>
    <row r="63" spans="1:59" s="86" customFormat="1" x14ac:dyDescent="0.25">
      <c r="A63" s="86" t="s">
        <v>159</v>
      </c>
      <c r="BE63" s="86">
        <f t="shared" si="0"/>
        <v>0</v>
      </c>
      <c r="BF63" s="86">
        <f t="shared" si="1"/>
        <v>0</v>
      </c>
      <c r="BG63" s="86">
        <f t="shared" si="2"/>
        <v>0</v>
      </c>
    </row>
    <row r="64" spans="1:59" s="86" customFormat="1" x14ac:dyDescent="0.25">
      <c r="A64" s="86" t="s">
        <v>48</v>
      </c>
      <c r="BE64" s="86">
        <f t="shared" si="0"/>
        <v>0</v>
      </c>
      <c r="BF64" s="86">
        <f t="shared" si="1"/>
        <v>0</v>
      </c>
      <c r="BG64" s="86">
        <f t="shared" si="2"/>
        <v>0</v>
      </c>
    </row>
    <row r="65" spans="1:59" s="31" customFormat="1" x14ac:dyDescent="0.25">
      <c r="A65" s="31" t="s">
        <v>49</v>
      </c>
      <c r="E65" s="76"/>
      <c r="U65" s="31">
        <v>1</v>
      </c>
      <c r="V65" s="31">
        <v>1.25</v>
      </c>
      <c r="W65" s="31">
        <v>37.5</v>
      </c>
      <c r="AJ65" s="31">
        <v>1</v>
      </c>
      <c r="AK65" s="31">
        <v>1</v>
      </c>
      <c r="AL65" s="31">
        <v>20</v>
      </c>
      <c r="AS65" s="31">
        <v>1</v>
      </c>
      <c r="AT65" s="31">
        <v>1</v>
      </c>
      <c r="AU65" s="31">
        <v>36</v>
      </c>
      <c r="AY65" s="76"/>
      <c r="BC65" s="76"/>
      <c r="BE65" s="31">
        <f t="shared" si="0"/>
        <v>3</v>
      </c>
      <c r="BF65" s="77">
        <f t="shared" si="1"/>
        <v>3.25</v>
      </c>
      <c r="BG65" s="31">
        <f t="shared" si="2"/>
        <v>93.5</v>
      </c>
    </row>
    <row r="66" spans="1:59" s="31" customFormat="1" x14ac:dyDescent="0.25">
      <c r="A66" s="31" t="s">
        <v>50</v>
      </c>
      <c r="B66" s="31">
        <v>1</v>
      </c>
      <c r="C66" s="31">
        <v>1</v>
      </c>
      <c r="D66" s="31">
        <v>40</v>
      </c>
      <c r="E66" s="76" t="s">
        <v>286</v>
      </c>
      <c r="F66" s="31">
        <v>1</v>
      </c>
      <c r="G66" s="31">
        <v>1</v>
      </c>
      <c r="H66" s="31">
        <v>36</v>
      </c>
      <c r="L66" s="31">
        <v>3</v>
      </c>
      <c r="M66" s="31">
        <v>3</v>
      </c>
      <c r="N66" s="31">
        <v>108</v>
      </c>
      <c r="R66" s="31">
        <v>1</v>
      </c>
      <c r="S66" s="31">
        <v>1</v>
      </c>
      <c r="T66" s="31">
        <v>24</v>
      </c>
      <c r="X66" s="31">
        <v>1</v>
      </c>
      <c r="Y66" s="31">
        <v>1</v>
      </c>
      <c r="Z66" s="31">
        <v>36</v>
      </c>
      <c r="AA66" s="31">
        <v>1</v>
      </c>
      <c r="AB66" s="31">
        <v>0.75</v>
      </c>
      <c r="AC66" s="31">
        <v>27</v>
      </c>
      <c r="AV66" s="31">
        <v>1</v>
      </c>
      <c r="AW66" s="31">
        <v>0.5</v>
      </c>
      <c r="AX66" s="31">
        <v>9</v>
      </c>
      <c r="AY66" s="76" t="s">
        <v>287</v>
      </c>
      <c r="BC66" s="76"/>
      <c r="BE66" s="31">
        <f t="shared" si="0"/>
        <v>9</v>
      </c>
      <c r="BF66" s="77">
        <f t="shared" si="1"/>
        <v>8.25</v>
      </c>
      <c r="BG66" s="31">
        <f t="shared" si="2"/>
        <v>280</v>
      </c>
    </row>
    <row r="67" spans="1:59" s="79" customFormat="1" x14ac:dyDescent="0.25">
      <c r="A67" s="79" t="s">
        <v>51</v>
      </c>
      <c r="L67" s="79">
        <v>10</v>
      </c>
      <c r="M67" s="79">
        <v>10</v>
      </c>
      <c r="N67" s="79">
        <v>360</v>
      </c>
      <c r="R67" s="79">
        <v>4</v>
      </c>
      <c r="S67" s="79">
        <v>4</v>
      </c>
      <c r="T67" s="79">
        <v>96</v>
      </c>
      <c r="U67" s="79">
        <v>1</v>
      </c>
      <c r="V67" s="79">
        <v>0.75</v>
      </c>
      <c r="W67" s="79">
        <v>22.5</v>
      </c>
      <c r="X67" s="79">
        <v>1</v>
      </c>
      <c r="Y67" s="79">
        <v>0.75</v>
      </c>
      <c r="Z67" s="79">
        <v>27</v>
      </c>
      <c r="BE67" s="79">
        <f t="shared" si="0"/>
        <v>16</v>
      </c>
      <c r="BF67" s="79">
        <f t="shared" si="1"/>
        <v>15.5</v>
      </c>
      <c r="BG67" s="79">
        <f t="shared" si="2"/>
        <v>505.5</v>
      </c>
    </row>
    <row r="68" spans="1:59" s="31" customFormat="1" x14ac:dyDescent="0.25">
      <c r="A68" s="31" t="s">
        <v>52</v>
      </c>
      <c r="E68" s="76"/>
      <c r="L68" s="31">
        <v>2</v>
      </c>
      <c r="M68" s="31">
        <v>2</v>
      </c>
      <c r="N68" s="31">
        <v>72</v>
      </c>
      <c r="R68" s="31">
        <v>1</v>
      </c>
      <c r="S68" s="31">
        <v>1</v>
      </c>
      <c r="T68" s="31">
        <v>24</v>
      </c>
      <c r="AY68" s="76"/>
      <c r="BC68" s="76"/>
      <c r="BE68" s="31">
        <f t="shared" si="0"/>
        <v>3</v>
      </c>
      <c r="BF68" s="77">
        <f t="shared" si="1"/>
        <v>3</v>
      </c>
      <c r="BG68" s="31">
        <f t="shared" si="2"/>
        <v>96</v>
      </c>
    </row>
    <row r="69" spans="1:59" s="31" customFormat="1" x14ac:dyDescent="0.25">
      <c r="A69" s="31" t="s">
        <v>53</v>
      </c>
      <c r="E69" s="76"/>
      <c r="L69" s="31">
        <v>1</v>
      </c>
      <c r="M69" s="31">
        <v>1</v>
      </c>
      <c r="N69" s="31">
        <v>36</v>
      </c>
      <c r="U69" s="31">
        <v>1</v>
      </c>
      <c r="V69" s="31">
        <v>0.19</v>
      </c>
      <c r="W69" s="31">
        <v>5.6</v>
      </c>
      <c r="X69" s="31">
        <v>1</v>
      </c>
      <c r="Y69" s="31">
        <v>0.5</v>
      </c>
      <c r="Z69" s="31">
        <v>18</v>
      </c>
      <c r="AY69" s="76"/>
      <c r="BC69" s="76"/>
      <c r="BE69" s="31">
        <f t="shared" ref="BE69:BE80" si="3">SUM(B69,F69,I69,L69,O69,R69,U69,X69,AA69,AD69,AG69,AJ69,AM69,AP69,AS69,AV69,AZ69)</f>
        <v>3</v>
      </c>
      <c r="BF69" s="77">
        <f t="shared" ref="BF69:BF80" si="4">SUM(C69,G69,J69,M69,P69,S69,V69,Y69,AB69,AE69,AH69,AK69,AN69,AQ69,AT69,AW69,BA69)</f>
        <v>1.69</v>
      </c>
      <c r="BG69" s="31">
        <f t="shared" ref="BG69:BG80" si="5">SUM(D69,H69,K69,N69,Q69,T69,W69,Z69,AC69,AF69,AI69,AL69,AO69,AR69,AU69,AX69,BB69)</f>
        <v>59.6</v>
      </c>
    </row>
    <row r="70" spans="1:59" s="31" customFormat="1" x14ac:dyDescent="0.25">
      <c r="A70" s="31" t="s">
        <v>54</v>
      </c>
      <c r="E70" s="76"/>
      <c r="L70" s="31">
        <v>2</v>
      </c>
      <c r="M70" s="31">
        <v>2</v>
      </c>
      <c r="N70" s="31">
        <v>72</v>
      </c>
      <c r="AY70" s="76"/>
      <c r="BC70" s="76"/>
      <c r="BE70" s="31">
        <f t="shared" si="3"/>
        <v>2</v>
      </c>
      <c r="BF70" s="77">
        <f t="shared" si="4"/>
        <v>2</v>
      </c>
      <c r="BG70" s="31">
        <f t="shared" si="5"/>
        <v>72</v>
      </c>
    </row>
    <row r="71" spans="1:59" s="31" customFormat="1" ht="14.25" customHeight="1" x14ac:dyDescent="0.25">
      <c r="A71" s="31" t="s">
        <v>55</v>
      </c>
      <c r="E71" s="76"/>
      <c r="L71" s="31">
        <v>2</v>
      </c>
      <c r="M71" s="31">
        <v>2</v>
      </c>
      <c r="N71" s="31">
        <v>72</v>
      </c>
      <c r="R71" s="31">
        <v>1</v>
      </c>
      <c r="S71" s="31">
        <v>1</v>
      </c>
      <c r="T71" s="31">
        <v>24</v>
      </c>
      <c r="AG71" s="31">
        <v>1</v>
      </c>
      <c r="AH71" s="31">
        <v>0.75</v>
      </c>
      <c r="AI71" s="31">
        <v>15</v>
      </c>
      <c r="AY71" s="76"/>
      <c r="BC71" s="76"/>
      <c r="BE71" s="31">
        <f t="shared" si="3"/>
        <v>4</v>
      </c>
      <c r="BF71" s="77">
        <f t="shared" si="4"/>
        <v>3.75</v>
      </c>
      <c r="BG71" s="31">
        <f t="shared" si="5"/>
        <v>111</v>
      </c>
    </row>
    <row r="72" spans="1:59" s="31" customFormat="1" x14ac:dyDescent="0.25">
      <c r="A72" s="31" t="s">
        <v>56</v>
      </c>
      <c r="E72" s="76"/>
      <c r="AG72" s="31">
        <v>1</v>
      </c>
      <c r="AH72" s="31">
        <v>1</v>
      </c>
      <c r="AI72" s="31">
        <v>20</v>
      </c>
      <c r="AY72" s="76"/>
      <c r="BC72" s="76"/>
      <c r="BE72" s="31">
        <f t="shared" si="3"/>
        <v>1</v>
      </c>
      <c r="BF72" s="77">
        <f t="shared" si="4"/>
        <v>1</v>
      </c>
      <c r="BG72" s="31">
        <f t="shared" si="5"/>
        <v>20</v>
      </c>
    </row>
    <row r="73" spans="1:59" s="86" customFormat="1" x14ac:dyDescent="0.25">
      <c r="A73" s="86" t="s">
        <v>57</v>
      </c>
      <c r="BE73" s="86">
        <f t="shared" si="3"/>
        <v>0</v>
      </c>
      <c r="BF73" s="86">
        <f t="shared" si="4"/>
        <v>0</v>
      </c>
      <c r="BG73" s="86">
        <f t="shared" si="5"/>
        <v>0</v>
      </c>
    </row>
    <row r="74" spans="1:59" s="31" customFormat="1" x14ac:dyDescent="0.25">
      <c r="A74" s="91" t="s">
        <v>162</v>
      </c>
      <c r="B74" s="91"/>
      <c r="C74" s="91"/>
      <c r="D74" s="91"/>
      <c r="E74" s="76"/>
      <c r="L74" s="31">
        <v>4</v>
      </c>
      <c r="M74" s="31">
        <v>4</v>
      </c>
      <c r="N74" s="31">
        <v>144</v>
      </c>
      <c r="AJ74" s="31">
        <v>1</v>
      </c>
      <c r="AK74" s="31">
        <v>0.5</v>
      </c>
      <c r="AL74" s="31">
        <v>10</v>
      </c>
      <c r="AP74" s="31">
        <v>1</v>
      </c>
      <c r="AQ74" s="31">
        <v>0.5</v>
      </c>
      <c r="AR74" s="31">
        <v>10</v>
      </c>
      <c r="AY74" s="76"/>
      <c r="BC74" s="76"/>
      <c r="BE74" s="31">
        <f t="shared" si="3"/>
        <v>6</v>
      </c>
      <c r="BF74" s="77">
        <f t="shared" si="4"/>
        <v>5</v>
      </c>
      <c r="BG74" s="31">
        <f t="shared" si="5"/>
        <v>164</v>
      </c>
    </row>
    <row r="75" spans="1:59" s="32" customFormat="1" ht="13.5" customHeight="1" x14ac:dyDescent="0.25">
      <c r="A75" s="31" t="s">
        <v>58</v>
      </c>
      <c r="B75" s="31"/>
      <c r="C75" s="31"/>
      <c r="D75" s="31"/>
      <c r="E75" s="94"/>
      <c r="U75" s="32">
        <v>1</v>
      </c>
      <c r="V75" s="32">
        <v>1</v>
      </c>
      <c r="W75" s="32">
        <v>30</v>
      </c>
      <c r="AS75" s="32">
        <v>1</v>
      </c>
      <c r="AT75" s="32">
        <v>1</v>
      </c>
      <c r="AU75" s="32">
        <v>36</v>
      </c>
      <c r="AY75" s="94"/>
      <c r="BC75" s="94"/>
      <c r="BE75" s="31">
        <f t="shared" si="3"/>
        <v>2</v>
      </c>
      <c r="BF75" s="77">
        <f t="shared" si="4"/>
        <v>2</v>
      </c>
      <c r="BG75" s="31">
        <f t="shared" si="5"/>
        <v>66</v>
      </c>
    </row>
    <row r="76" spans="1:59" s="31" customFormat="1" x14ac:dyDescent="0.25">
      <c r="A76" s="31" t="s">
        <v>59</v>
      </c>
      <c r="E76" s="76"/>
      <c r="L76" s="31">
        <v>5</v>
      </c>
      <c r="M76" s="31">
        <v>5</v>
      </c>
      <c r="N76" s="31">
        <v>180</v>
      </c>
      <c r="AS76" s="31">
        <v>1</v>
      </c>
      <c r="AT76" s="31">
        <v>0.56000000000000005</v>
      </c>
      <c r="AU76" s="31">
        <v>20</v>
      </c>
      <c r="AY76" s="76"/>
      <c r="BC76" s="76"/>
      <c r="BE76" s="31">
        <f t="shared" si="3"/>
        <v>6</v>
      </c>
      <c r="BF76" s="77">
        <f t="shared" si="4"/>
        <v>5.5600000000000005</v>
      </c>
      <c r="BG76" s="31">
        <f t="shared" si="5"/>
        <v>200</v>
      </c>
    </row>
    <row r="77" spans="1:59" s="31" customFormat="1" ht="15.75" customHeight="1" x14ac:dyDescent="0.25">
      <c r="A77" s="31" t="s">
        <v>60</v>
      </c>
      <c r="E77" s="76"/>
      <c r="L77" s="31">
        <v>5</v>
      </c>
      <c r="M77" s="31">
        <v>5</v>
      </c>
      <c r="N77" s="31">
        <v>180</v>
      </c>
      <c r="R77" s="31">
        <v>1</v>
      </c>
      <c r="S77" s="31">
        <v>1</v>
      </c>
      <c r="T77" s="31">
        <v>24</v>
      </c>
      <c r="U77" s="31">
        <v>1</v>
      </c>
      <c r="V77" s="31">
        <v>1</v>
      </c>
      <c r="W77" s="31">
        <v>30</v>
      </c>
      <c r="AD77" s="31">
        <v>1</v>
      </c>
      <c r="AE77" s="31">
        <v>1</v>
      </c>
      <c r="AF77" s="31">
        <v>36</v>
      </c>
      <c r="AG77" s="31">
        <v>1</v>
      </c>
      <c r="AH77" s="31">
        <v>1</v>
      </c>
      <c r="AI77" s="31">
        <v>20</v>
      </c>
      <c r="AY77" s="76"/>
      <c r="BC77" s="76"/>
      <c r="BE77" s="31">
        <f t="shared" si="3"/>
        <v>9</v>
      </c>
      <c r="BF77" s="77">
        <f t="shared" si="4"/>
        <v>9</v>
      </c>
      <c r="BG77" s="31">
        <f t="shared" si="5"/>
        <v>290</v>
      </c>
    </row>
    <row r="78" spans="1:59" s="31" customFormat="1" x14ac:dyDescent="0.25">
      <c r="A78" s="31" t="s">
        <v>61</v>
      </c>
      <c r="E78" s="76"/>
      <c r="U78" s="31">
        <v>1</v>
      </c>
      <c r="V78" s="31">
        <v>1</v>
      </c>
      <c r="W78" s="31">
        <v>30</v>
      </c>
      <c r="AY78" s="76"/>
      <c r="BC78" s="76"/>
      <c r="BE78" s="31">
        <f t="shared" si="3"/>
        <v>1</v>
      </c>
      <c r="BF78" s="77">
        <f t="shared" si="4"/>
        <v>1</v>
      </c>
      <c r="BG78" s="31">
        <f t="shared" si="5"/>
        <v>30</v>
      </c>
    </row>
    <row r="79" spans="1:59" s="62" customFormat="1" x14ac:dyDescent="0.25">
      <c r="A79" s="38" t="s">
        <v>62</v>
      </c>
      <c r="B79" s="38">
        <v>1</v>
      </c>
      <c r="C79" s="38">
        <v>1</v>
      </c>
      <c r="D79" s="38">
        <v>40</v>
      </c>
      <c r="E79" s="95" t="s">
        <v>280</v>
      </c>
      <c r="F79" s="38">
        <v>1</v>
      </c>
      <c r="G79" s="38">
        <v>1</v>
      </c>
      <c r="H79" s="38">
        <v>36</v>
      </c>
      <c r="I79" s="38"/>
      <c r="J79" s="38"/>
      <c r="K79" s="38"/>
      <c r="L79" s="38">
        <v>4</v>
      </c>
      <c r="M79" s="38">
        <v>4</v>
      </c>
      <c r="N79" s="38">
        <v>144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95"/>
      <c r="AZ79" s="38"/>
      <c r="BA79" s="38"/>
      <c r="BB79" s="38"/>
      <c r="BC79" s="95"/>
      <c r="BE79" s="31">
        <f t="shared" si="3"/>
        <v>6</v>
      </c>
      <c r="BF79" s="77">
        <f t="shared" si="4"/>
        <v>6</v>
      </c>
      <c r="BG79" s="31">
        <f t="shared" si="5"/>
        <v>220</v>
      </c>
    </row>
    <row r="80" spans="1:59" s="62" customFormat="1" x14ac:dyDescent="0.25">
      <c r="A80" s="31" t="s">
        <v>278</v>
      </c>
      <c r="B80" s="31"/>
      <c r="C80" s="31"/>
      <c r="D80" s="31"/>
      <c r="E80" s="76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>
        <v>1</v>
      </c>
      <c r="V80" s="31">
        <v>1</v>
      </c>
      <c r="W80" s="31">
        <v>30</v>
      </c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>
        <v>2</v>
      </c>
      <c r="AT80" s="31">
        <v>2</v>
      </c>
      <c r="AU80" s="31">
        <v>72</v>
      </c>
      <c r="AV80" s="31"/>
      <c r="AW80" s="31"/>
      <c r="AX80" s="31"/>
      <c r="AY80" s="76"/>
      <c r="AZ80" s="31"/>
      <c r="BA80" s="31"/>
      <c r="BB80" s="31"/>
      <c r="BC80" s="76"/>
      <c r="BE80" s="31">
        <f t="shared" si="3"/>
        <v>3</v>
      </c>
      <c r="BF80" s="77">
        <f t="shared" si="4"/>
        <v>3</v>
      </c>
      <c r="BG80" s="31">
        <f t="shared" si="5"/>
        <v>102</v>
      </c>
    </row>
    <row r="81" spans="1:59" s="8" customFormat="1" x14ac:dyDescent="0.25">
      <c r="A81" s="31"/>
      <c r="B81" s="13"/>
      <c r="C81" s="13"/>
      <c r="D81" s="13"/>
      <c r="E81" s="27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27"/>
      <c r="AZ81" s="14"/>
      <c r="BA81" s="14"/>
      <c r="BB81" s="14"/>
      <c r="BC81" s="27"/>
      <c r="BE81" s="7"/>
      <c r="BF81" s="50"/>
      <c r="BG81" s="7"/>
    </row>
    <row r="82" spans="1:59" s="8" customFormat="1" x14ac:dyDescent="0.25">
      <c r="A82" s="32" t="s">
        <v>153</v>
      </c>
      <c r="B82" s="16">
        <f>SUM(B4:B80)</f>
        <v>3</v>
      </c>
      <c r="C82" s="16">
        <f t="shared" ref="C82:BB82" si="6">SUM(C4:C80)</f>
        <v>2.5</v>
      </c>
      <c r="D82" s="16">
        <f t="shared" si="6"/>
        <v>100</v>
      </c>
      <c r="E82" s="16">
        <f t="shared" si="6"/>
        <v>0</v>
      </c>
      <c r="F82" s="16">
        <f t="shared" si="6"/>
        <v>4</v>
      </c>
      <c r="G82" s="16">
        <f t="shared" si="6"/>
        <v>3.5</v>
      </c>
      <c r="H82" s="16">
        <f t="shared" si="6"/>
        <v>126</v>
      </c>
      <c r="I82" s="16">
        <f t="shared" si="6"/>
        <v>1</v>
      </c>
      <c r="J82" s="16">
        <f t="shared" si="6"/>
        <v>1</v>
      </c>
      <c r="K82" s="16">
        <f t="shared" si="6"/>
        <v>36</v>
      </c>
      <c r="L82" s="16">
        <f t="shared" si="6"/>
        <v>119</v>
      </c>
      <c r="M82" s="16">
        <f t="shared" si="6"/>
        <v>123.66999999999999</v>
      </c>
      <c r="N82" s="16">
        <f>SUM(N4:N79)</f>
        <v>4452</v>
      </c>
      <c r="O82" s="16">
        <f t="shared" si="6"/>
        <v>3</v>
      </c>
      <c r="P82" s="16">
        <f t="shared" si="6"/>
        <v>3</v>
      </c>
      <c r="Q82" s="16">
        <f t="shared" si="6"/>
        <v>75</v>
      </c>
      <c r="R82" s="16">
        <f t="shared" si="6"/>
        <v>21</v>
      </c>
      <c r="S82" s="16">
        <f t="shared" si="6"/>
        <v>22.25</v>
      </c>
      <c r="T82" s="16">
        <f t="shared" si="6"/>
        <v>534</v>
      </c>
      <c r="U82" s="16">
        <f t="shared" si="6"/>
        <v>18</v>
      </c>
      <c r="V82" s="16">
        <f t="shared" si="6"/>
        <v>18.439999999999998</v>
      </c>
      <c r="W82" s="16">
        <f>SUM(W4:W80)</f>
        <v>553.1</v>
      </c>
      <c r="X82" s="16">
        <f t="shared" si="6"/>
        <v>12</v>
      </c>
      <c r="Y82" s="16">
        <f t="shared" si="6"/>
        <v>7</v>
      </c>
      <c r="Z82" s="16">
        <f t="shared" si="6"/>
        <v>252</v>
      </c>
      <c r="AA82" s="16">
        <f t="shared" si="6"/>
        <v>1</v>
      </c>
      <c r="AB82" s="16">
        <f t="shared" si="6"/>
        <v>0.75</v>
      </c>
      <c r="AC82" s="16">
        <f t="shared" si="6"/>
        <v>27</v>
      </c>
      <c r="AD82" s="16">
        <f t="shared" si="6"/>
        <v>1</v>
      </c>
      <c r="AE82" s="16">
        <f t="shared" si="6"/>
        <v>1</v>
      </c>
      <c r="AF82" s="16">
        <f t="shared" si="6"/>
        <v>36</v>
      </c>
      <c r="AG82" s="16">
        <f t="shared" si="6"/>
        <v>12</v>
      </c>
      <c r="AH82" s="16">
        <f t="shared" si="6"/>
        <v>11.25</v>
      </c>
      <c r="AI82" s="16">
        <f t="shared" si="6"/>
        <v>225</v>
      </c>
      <c r="AJ82" s="16">
        <f t="shared" si="6"/>
        <v>3</v>
      </c>
      <c r="AK82" s="16">
        <f t="shared" si="6"/>
        <v>2.5</v>
      </c>
      <c r="AL82" s="16">
        <f t="shared" si="6"/>
        <v>50</v>
      </c>
      <c r="AM82" s="16">
        <f t="shared" si="6"/>
        <v>1</v>
      </c>
      <c r="AN82" s="16">
        <f t="shared" si="6"/>
        <v>0.5</v>
      </c>
      <c r="AO82" s="16">
        <f t="shared" si="6"/>
        <v>10</v>
      </c>
      <c r="AP82" s="16">
        <f t="shared" si="6"/>
        <v>1</v>
      </c>
      <c r="AQ82" s="16">
        <f t="shared" si="6"/>
        <v>0.5</v>
      </c>
      <c r="AR82" s="16">
        <f t="shared" si="6"/>
        <v>10</v>
      </c>
      <c r="AS82" s="16">
        <f t="shared" si="6"/>
        <v>6</v>
      </c>
      <c r="AT82" s="16">
        <f t="shared" si="6"/>
        <v>5.5600000000000005</v>
      </c>
      <c r="AU82" s="16">
        <f t="shared" si="6"/>
        <v>200</v>
      </c>
      <c r="AV82" s="16">
        <f t="shared" si="6"/>
        <v>5</v>
      </c>
      <c r="AW82" s="16">
        <f t="shared" si="6"/>
        <v>3.6100000000000003</v>
      </c>
      <c r="AX82" s="16">
        <f t="shared" si="6"/>
        <v>65</v>
      </c>
      <c r="AY82" s="16">
        <f t="shared" si="6"/>
        <v>0</v>
      </c>
      <c r="AZ82" s="16">
        <f t="shared" si="6"/>
        <v>0</v>
      </c>
      <c r="BA82" s="16">
        <f t="shared" si="6"/>
        <v>0</v>
      </c>
      <c r="BB82" s="16">
        <f t="shared" si="6"/>
        <v>0</v>
      </c>
      <c r="BC82" s="16"/>
      <c r="BE82" s="7"/>
      <c r="BF82" s="50"/>
      <c r="BG82" s="7"/>
    </row>
    <row r="83" spans="1:59" x14ac:dyDescent="0.25">
      <c r="A83" s="33"/>
      <c r="B83" s="9"/>
      <c r="C83" s="9"/>
      <c r="D83" s="9"/>
      <c r="BE83" s="1"/>
      <c r="BF83" s="50"/>
      <c r="BG83" s="1"/>
    </row>
    <row r="84" spans="1:59" x14ac:dyDescent="0.25">
      <c r="A84" s="33"/>
      <c r="B84" s="9"/>
      <c r="C84" s="9"/>
      <c r="D84" s="9"/>
      <c r="BC84" s="28">
        <f>SUM(B82:BC82)</f>
        <v>7169.13</v>
      </c>
      <c r="BE84" s="1">
        <f>SUM(BE4:BE80)</f>
        <v>211</v>
      </c>
      <c r="BF84" s="1">
        <f>SUM(BF4:BF80)</f>
        <v>207.03</v>
      </c>
      <c r="BG84" s="1">
        <f>SUM(BG4:BG80)</f>
        <v>6751.1</v>
      </c>
    </row>
    <row r="86" spans="1:59" x14ac:dyDescent="0.25">
      <c r="BE86">
        <f>SUM(BE84:BG84)</f>
        <v>7169.13</v>
      </c>
    </row>
  </sheetData>
  <mergeCells count="18">
    <mergeCell ref="A1:A2"/>
    <mergeCell ref="AS1:AU1"/>
    <mergeCell ref="X1:Z1"/>
    <mergeCell ref="F1:H1"/>
    <mergeCell ref="B1:E1"/>
    <mergeCell ref="I1:K1"/>
    <mergeCell ref="L1:N1"/>
    <mergeCell ref="AG1:AI1"/>
    <mergeCell ref="AJ1:AL1"/>
    <mergeCell ref="AM1:AO1"/>
    <mergeCell ref="AP1:AR1"/>
    <mergeCell ref="R1:T1"/>
    <mergeCell ref="U1:W1"/>
    <mergeCell ref="AA1:AC1"/>
    <mergeCell ref="O1:Q1"/>
    <mergeCell ref="AD1:AF1"/>
    <mergeCell ref="AV1:AY1"/>
    <mergeCell ref="AZ1:B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86"/>
  <sheetViews>
    <sheetView zoomScale="70" zoomScaleNormal="70" workbookViewId="0">
      <pane xSplit="8" ySplit="10" topLeftCell="AG65" activePane="bottomRight" state="frozen"/>
      <selection pane="topRight" activeCell="I1" sqref="I1"/>
      <selection pane="bottomLeft" activeCell="A10" sqref="A10"/>
      <selection pane="bottomRight" activeCell="A54" sqref="A54:XFD54"/>
    </sheetView>
  </sheetViews>
  <sheetFormatPr defaultRowHeight="15" x14ac:dyDescent="0.25"/>
  <cols>
    <col min="1" max="1" width="13.85546875" style="30" customWidth="1"/>
    <col min="2" max="2" width="10.7109375" customWidth="1"/>
    <col min="3" max="3" width="10.85546875" customWidth="1"/>
    <col min="4" max="4" width="11.28515625" style="28" customWidth="1"/>
    <col min="5" max="5" width="10.7109375" customWidth="1"/>
    <col min="6" max="6" width="10" customWidth="1"/>
    <col min="7" max="7" width="10.42578125" customWidth="1"/>
    <col min="8" max="8" width="10.140625" customWidth="1"/>
    <col min="9" max="9" width="10.28515625" customWidth="1"/>
    <col min="10" max="11" width="11.7109375" customWidth="1"/>
    <col min="12" max="12" width="10.5703125" customWidth="1"/>
    <col min="13" max="14" width="10.28515625" customWidth="1"/>
    <col min="15" max="15" width="10.140625" customWidth="1"/>
    <col min="16" max="16" width="10" customWidth="1"/>
    <col min="17" max="17" width="14.140625" customWidth="1"/>
    <col min="18" max="19" width="10.140625" customWidth="1"/>
    <col min="20" max="20" width="10" customWidth="1"/>
    <col min="21" max="21" width="10.42578125" customWidth="1"/>
    <col min="22" max="23" width="10.28515625" customWidth="1"/>
    <col min="24" max="24" width="10" customWidth="1"/>
    <col min="25" max="25" width="10.7109375" customWidth="1"/>
    <col min="26" max="26" width="10.140625" customWidth="1"/>
    <col min="27" max="27" width="10.28515625" customWidth="1"/>
    <col min="28" max="29" width="10" customWidth="1"/>
    <col min="30" max="30" width="10.140625" customWidth="1"/>
    <col min="31" max="31" width="10" customWidth="1"/>
    <col min="32" max="32" width="10.28515625" customWidth="1"/>
    <col min="33" max="33" width="13.85546875" style="28" customWidth="1"/>
    <col min="34" max="34" width="10" customWidth="1"/>
    <col min="35" max="35" width="10.140625" customWidth="1"/>
    <col min="36" max="36" width="11.5703125" style="28" customWidth="1"/>
  </cols>
  <sheetData>
    <row r="1" spans="1:39" ht="24" customHeight="1" x14ac:dyDescent="0.25">
      <c r="A1" s="163" t="s">
        <v>0</v>
      </c>
      <c r="B1" s="174" t="s">
        <v>177</v>
      </c>
      <c r="C1" s="175"/>
      <c r="D1" s="176"/>
      <c r="E1" s="177" t="s">
        <v>125</v>
      </c>
      <c r="F1" s="177"/>
      <c r="G1" s="178" t="s">
        <v>152</v>
      </c>
      <c r="H1" s="179"/>
      <c r="I1" s="180" t="s">
        <v>1</v>
      </c>
      <c r="J1" s="181"/>
      <c r="K1" s="180" t="s">
        <v>138</v>
      </c>
      <c r="L1" s="181"/>
      <c r="M1" s="178" t="s">
        <v>181</v>
      </c>
      <c r="N1" s="179"/>
      <c r="O1" s="182" t="s">
        <v>139</v>
      </c>
      <c r="P1" s="182"/>
      <c r="Q1" s="180" t="s">
        <v>140</v>
      </c>
      <c r="R1" s="181"/>
      <c r="S1" s="180" t="s">
        <v>150</v>
      </c>
      <c r="T1" s="181"/>
      <c r="U1" s="180" t="s">
        <v>143</v>
      </c>
      <c r="V1" s="181"/>
      <c r="W1" s="178" t="s">
        <v>182</v>
      </c>
      <c r="X1" s="179"/>
      <c r="Y1" s="180" t="s">
        <v>183</v>
      </c>
      <c r="Z1" s="181"/>
      <c r="AA1" s="178" t="s">
        <v>184</v>
      </c>
      <c r="AB1" s="188"/>
      <c r="AC1" s="183" t="s">
        <v>145</v>
      </c>
      <c r="AD1" s="184"/>
      <c r="AE1" s="180" t="s">
        <v>185</v>
      </c>
      <c r="AF1" s="185"/>
      <c r="AG1" s="186"/>
      <c r="AH1" s="187" t="s">
        <v>187</v>
      </c>
      <c r="AI1" s="187"/>
      <c r="AJ1" s="187"/>
    </row>
    <row r="2" spans="1:39" ht="78.75" x14ac:dyDescent="0.25">
      <c r="A2" s="164"/>
      <c r="B2" s="63" t="s">
        <v>229</v>
      </c>
      <c r="C2" s="63" t="s">
        <v>230</v>
      </c>
      <c r="D2" s="35" t="s">
        <v>151</v>
      </c>
      <c r="E2" s="63" t="s">
        <v>229</v>
      </c>
      <c r="F2" s="63" t="s">
        <v>230</v>
      </c>
      <c r="G2" s="63" t="s">
        <v>229</v>
      </c>
      <c r="H2" s="63" t="s">
        <v>230</v>
      </c>
      <c r="I2" s="63" t="s">
        <v>229</v>
      </c>
      <c r="J2" s="63" t="s">
        <v>230</v>
      </c>
      <c r="K2" s="63" t="s">
        <v>229</v>
      </c>
      <c r="L2" s="63" t="s">
        <v>230</v>
      </c>
      <c r="M2" s="63" t="s">
        <v>229</v>
      </c>
      <c r="N2" s="63" t="s">
        <v>230</v>
      </c>
      <c r="O2" s="63" t="s">
        <v>229</v>
      </c>
      <c r="P2" s="63" t="s">
        <v>230</v>
      </c>
      <c r="Q2" s="63" t="s">
        <v>229</v>
      </c>
      <c r="R2" s="63" t="s">
        <v>230</v>
      </c>
      <c r="S2" s="63" t="s">
        <v>229</v>
      </c>
      <c r="T2" s="63" t="s">
        <v>230</v>
      </c>
      <c r="U2" s="63" t="s">
        <v>229</v>
      </c>
      <c r="V2" s="63" t="s">
        <v>230</v>
      </c>
      <c r="W2" s="63" t="s">
        <v>229</v>
      </c>
      <c r="X2" s="63" t="s">
        <v>230</v>
      </c>
      <c r="Y2" s="63" t="s">
        <v>229</v>
      </c>
      <c r="Z2" s="63" t="s">
        <v>230</v>
      </c>
      <c r="AA2" s="63" t="s">
        <v>229</v>
      </c>
      <c r="AB2" s="63" t="s">
        <v>230</v>
      </c>
      <c r="AC2" s="63" t="s">
        <v>229</v>
      </c>
      <c r="AD2" s="63" t="s">
        <v>230</v>
      </c>
      <c r="AE2" s="63" t="s">
        <v>229</v>
      </c>
      <c r="AF2" s="63" t="s">
        <v>230</v>
      </c>
      <c r="AG2" s="35" t="s">
        <v>186</v>
      </c>
      <c r="AH2" s="63" t="s">
        <v>229</v>
      </c>
      <c r="AI2" s="63" t="s">
        <v>230</v>
      </c>
      <c r="AJ2" s="35" t="s">
        <v>186</v>
      </c>
      <c r="AL2" s="63" t="s">
        <v>229</v>
      </c>
      <c r="AM2" s="63" t="s">
        <v>230</v>
      </c>
    </row>
    <row r="3" spans="1:39" s="30" customFormat="1" x14ac:dyDescent="0.25">
      <c r="A3" s="31"/>
      <c r="B3" s="31"/>
      <c r="C3" s="31"/>
      <c r="D3" s="73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74"/>
      <c r="AH3" s="11"/>
      <c r="AI3" s="11"/>
      <c r="AJ3" s="74"/>
    </row>
    <row r="4" spans="1:39" s="70" customFormat="1" x14ac:dyDescent="0.25">
      <c r="A4" s="77" t="s">
        <v>156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L4" s="75">
        <f>SUM(B4,E4,G4,I4,K4,M4,O4,Q4,S4,U4,W4,Y4,AA4,AC4,AE4,AH4)</f>
        <v>0</v>
      </c>
      <c r="AM4" s="75">
        <f>SUM(C4,F4,H4,J4,L4,N4,P4,R4,T4,V4,X4,Z4,AB4,AD4,AF4,AI4)</f>
        <v>0</v>
      </c>
    </row>
    <row r="5" spans="1:39" s="30" customFormat="1" x14ac:dyDescent="0.25">
      <c r="A5" s="91" t="s">
        <v>174</v>
      </c>
      <c r="B5" s="91"/>
      <c r="C5" s="91"/>
      <c r="D5" s="76"/>
      <c r="E5" s="31"/>
      <c r="F5" s="31"/>
      <c r="G5" s="31"/>
      <c r="H5" s="31"/>
      <c r="I5" s="31">
        <v>4</v>
      </c>
      <c r="J5" s="31">
        <v>4</v>
      </c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76"/>
      <c r="AH5" s="31"/>
      <c r="AI5" s="31"/>
      <c r="AJ5" s="76"/>
      <c r="AL5" s="75">
        <f t="shared" ref="AL5:AL68" si="0">SUM(B5,E5,G5,I5,K5,M5,O5,Q5,S5,U5,W5,Y5,AA5,AC5,AE5,AH5)</f>
        <v>4</v>
      </c>
      <c r="AM5" s="75">
        <f t="shared" ref="AM5:AM68" si="1">SUM(C5,F5,H5,J5,L5,N5,P5,R5,T5,V5,X5,Z5,AB5,AD5,AF5,AI5)</f>
        <v>4</v>
      </c>
    </row>
    <row r="6" spans="1:39" s="70" customFormat="1" ht="30" x14ac:dyDescent="0.25">
      <c r="A6" s="96" t="s">
        <v>141</v>
      </c>
      <c r="B6" s="96"/>
      <c r="C6" s="96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L6" s="75">
        <f t="shared" si="0"/>
        <v>0</v>
      </c>
      <c r="AM6" s="75">
        <f t="shared" si="1"/>
        <v>0</v>
      </c>
    </row>
    <row r="7" spans="1:39" s="30" customFormat="1" ht="30" x14ac:dyDescent="0.25">
      <c r="A7" s="91" t="s">
        <v>163</v>
      </c>
      <c r="B7" s="91"/>
      <c r="C7" s="91"/>
      <c r="D7" s="76"/>
      <c r="E7" s="31"/>
      <c r="F7" s="31"/>
      <c r="G7" s="31"/>
      <c r="H7" s="31"/>
      <c r="I7" s="31">
        <v>2</v>
      </c>
      <c r="J7" s="31">
        <v>2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76"/>
      <c r="AH7" s="31"/>
      <c r="AI7" s="31"/>
      <c r="AJ7" s="76"/>
      <c r="AL7" s="75">
        <f t="shared" si="0"/>
        <v>2</v>
      </c>
      <c r="AM7" s="75">
        <f t="shared" si="1"/>
        <v>2</v>
      </c>
    </row>
    <row r="8" spans="1:39" s="70" customFormat="1" x14ac:dyDescent="0.25">
      <c r="A8" s="96" t="s">
        <v>97</v>
      </c>
      <c r="B8" s="96"/>
      <c r="C8" s="96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L8" s="75">
        <f t="shared" si="0"/>
        <v>0</v>
      </c>
      <c r="AM8" s="75">
        <f t="shared" si="1"/>
        <v>0</v>
      </c>
    </row>
    <row r="9" spans="1:39" s="70" customFormat="1" x14ac:dyDescent="0.25">
      <c r="A9" s="96" t="s">
        <v>110</v>
      </c>
      <c r="B9" s="96"/>
      <c r="C9" s="9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L9" s="75">
        <f t="shared" si="0"/>
        <v>0</v>
      </c>
      <c r="AM9" s="75">
        <f t="shared" si="1"/>
        <v>0</v>
      </c>
    </row>
    <row r="10" spans="1:39" s="70" customFormat="1" x14ac:dyDescent="0.25">
      <c r="A10" s="96" t="s">
        <v>118</v>
      </c>
      <c r="B10" s="96"/>
      <c r="C10" s="9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L10" s="75">
        <f t="shared" si="0"/>
        <v>0</v>
      </c>
      <c r="AM10" s="75">
        <f t="shared" si="1"/>
        <v>0</v>
      </c>
    </row>
    <row r="11" spans="1:39" s="30" customFormat="1" ht="30" x14ac:dyDescent="0.25">
      <c r="A11" s="91" t="s">
        <v>176</v>
      </c>
      <c r="B11" s="91"/>
      <c r="C11" s="91"/>
      <c r="D11" s="76"/>
      <c r="E11" s="31"/>
      <c r="F11" s="31"/>
      <c r="G11" s="31"/>
      <c r="H11" s="31"/>
      <c r="I11" s="31">
        <v>6</v>
      </c>
      <c r="J11" s="31">
        <v>5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76"/>
      <c r="AH11" s="31"/>
      <c r="AI11" s="31"/>
      <c r="AJ11" s="76"/>
      <c r="AL11" s="75">
        <f t="shared" si="0"/>
        <v>6</v>
      </c>
      <c r="AM11" s="75">
        <f t="shared" si="1"/>
        <v>5</v>
      </c>
    </row>
    <row r="12" spans="1:39" s="30" customFormat="1" ht="30" x14ac:dyDescent="0.25">
      <c r="A12" s="91" t="s">
        <v>175</v>
      </c>
      <c r="B12" s="91"/>
      <c r="C12" s="91"/>
      <c r="D12" s="76"/>
      <c r="E12" s="31"/>
      <c r="F12" s="31"/>
      <c r="G12" s="31"/>
      <c r="H12" s="31"/>
      <c r="I12" s="31">
        <v>3</v>
      </c>
      <c r="J12" s="31">
        <v>2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76"/>
      <c r="AH12" s="31"/>
      <c r="AI12" s="31"/>
      <c r="AJ12" s="76"/>
      <c r="AL12" s="75">
        <f t="shared" si="0"/>
        <v>3</v>
      </c>
      <c r="AM12" s="75">
        <f t="shared" si="1"/>
        <v>2</v>
      </c>
    </row>
    <row r="13" spans="1:39" s="30" customFormat="1" x14ac:dyDescent="0.25">
      <c r="A13" s="31" t="s">
        <v>2</v>
      </c>
      <c r="B13" s="31"/>
      <c r="C13" s="31"/>
      <c r="D13" s="76"/>
      <c r="E13" s="31"/>
      <c r="F13" s="31"/>
      <c r="G13" s="31"/>
      <c r="H13" s="31"/>
      <c r="I13" s="31">
        <v>3</v>
      </c>
      <c r="J13" s="31">
        <v>1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76"/>
      <c r="AH13" s="31"/>
      <c r="AI13" s="31"/>
      <c r="AJ13" s="76"/>
      <c r="AL13" s="75">
        <f t="shared" si="0"/>
        <v>3</v>
      </c>
      <c r="AM13" s="75">
        <f t="shared" si="1"/>
        <v>1</v>
      </c>
    </row>
    <row r="14" spans="1:39" s="30" customFormat="1" x14ac:dyDescent="0.25">
      <c r="A14" s="31" t="s">
        <v>3</v>
      </c>
      <c r="B14" s="31"/>
      <c r="C14" s="31"/>
      <c r="D14" s="76"/>
      <c r="E14" s="31"/>
      <c r="F14" s="31"/>
      <c r="G14" s="31"/>
      <c r="H14" s="31"/>
      <c r="I14" s="31">
        <v>1</v>
      </c>
      <c r="J14" s="31">
        <v>1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76"/>
      <c r="AH14" s="31"/>
      <c r="AI14" s="31"/>
      <c r="AJ14" s="76"/>
      <c r="AL14" s="75">
        <f t="shared" si="0"/>
        <v>1</v>
      </c>
      <c r="AM14" s="75">
        <f t="shared" si="1"/>
        <v>1</v>
      </c>
    </row>
    <row r="15" spans="1:39" s="30" customFormat="1" x14ac:dyDescent="0.25">
      <c r="A15" s="31" t="s">
        <v>4</v>
      </c>
      <c r="B15" s="31"/>
      <c r="C15" s="31"/>
      <c r="D15" s="76"/>
      <c r="E15" s="31"/>
      <c r="F15" s="31"/>
      <c r="G15" s="31"/>
      <c r="H15" s="31"/>
      <c r="I15" s="31">
        <v>1</v>
      </c>
      <c r="J15" s="31">
        <v>1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76"/>
      <c r="AH15" s="31"/>
      <c r="AI15" s="31"/>
      <c r="AJ15" s="76"/>
      <c r="AL15" s="75">
        <f t="shared" si="0"/>
        <v>1</v>
      </c>
      <c r="AM15" s="75">
        <f t="shared" si="1"/>
        <v>1</v>
      </c>
    </row>
    <row r="16" spans="1:39" s="70" customFormat="1" x14ac:dyDescent="0.25">
      <c r="A16" s="77" t="s">
        <v>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L16" s="75">
        <f t="shared" si="0"/>
        <v>0</v>
      </c>
      <c r="AM16" s="75">
        <f t="shared" si="1"/>
        <v>0</v>
      </c>
    </row>
    <row r="17" spans="1:39" s="30" customFormat="1" x14ac:dyDescent="0.25">
      <c r="A17" s="31" t="s">
        <v>6</v>
      </c>
      <c r="B17" s="31"/>
      <c r="C17" s="31"/>
      <c r="D17" s="76"/>
      <c r="E17" s="31"/>
      <c r="F17" s="31"/>
      <c r="G17" s="31"/>
      <c r="H17" s="31"/>
      <c r="I17" s="31">
        <v>1</v>
      </c>
      <c r="J17" s="31">
        <v>1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76"/>
      <c r="AH17" s="31"/>
      <c r="AI17" s="31"/>
      <c r="AJ17" s="76"/>
      <c r="AL17" s="75">
        <f t="shared" si="0"/>
        <v>1</v>
      </c>
      <c r="AM17" s="75">
        <f t="shared" si="1"/>
        <v>1</v>
      </c>
    </row>
    <row r="18" spans="1:39" s="70" customFormat="1" x14ac:dyDescent="0.25">
      <c r="A18" s="77" t="s">
        <v>7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L18" s="75">
        <f t="shared" si="0"/>
        <v>0</v>
      </c>
      <c r="AM18" s="75">
        <f t="shared" si="1"/>
        <v>0</v>
      </c>
    </row>
    <row r="19" spans="1:39" s="70" customFormat="1" x14ac:dyDescent="0.25">
      <c r="A19" s="77" t="s">
        <v>188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L19" s="75">
        <f t="shared" si="0"/>
        <v>0</v>
      </c>
      <c r="AM19" s="75">
        <f t="shared" si="1"/>
        <v>0</v>
      </c>
    </row>
    <row r="20" spans="1:39" s="70" customFormat="1" x14ac:dyDescent="0.25">
      <c r="A20" s="77" t="s">
        <v>8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L20" s="75">
        <f t="shared" si="0"/>
        <v>0</v>
      </c>
      <c r="AM20" s="75">
        <f t="shared" si="1"/>
        <v>0</v>
      </c>
    </row>
    <row r="21" spans="1:39" s="30" customFormat="1" x14ac:dyDescent="0.25">
      <c r="A21" s="31" t="s">
        <v>9</v>
      </c>
      <c r="B21" s="31"/>
      <c r="C21" s="31"/>
      <c r="D21" s="76"/>
      <c r="E21" s="31"/>
      <c r="F21" s="31"/>
      <c r="G21" s="31"/>
      <c r="H21" s="31"/>
      <c r="I21" s="31">
        <v>1</v>
      </c>
      <c r="J21" s="31">
        <v>1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76"/>
      <c r="AH21" s="31"/>
      <c r="AI21" s="31"/>
      <c r="AJ21" s="76"/>
      <c r="AL21" s="75">
        <f t="shared" si="0"/>
        <v>1</v>
      </c>
      <c r="AM21" s="75">
        <f t="shared" si="1"/>
        <v>1</v>
      </c>
    </row>
    <row r="22" spans="1:39" s="70" customFormat="1" x14ac:dyDescent="0.25">
      <c r="A22" s="77" t="s">
        <v>272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L22" s="75">
        <f t="shared" si="0"/>
        <v>0</v>
      </c>
      <c r="AM22" s="75">
        <f t="shared" si="1"/>
        <v>0</v>
      </c>
    </row>
    <row r="23" spans="1:39" s="70" customFormat="1" x14ac:dyDescent="0.25">
      <c r="A23" s="77" t="s">
        <v>10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L23" s="75">
        <f t="shared" si="0"/>
        <v>0</v>
      </c>
      <c r="AM23" s="75">
        <f t="shared" si="1"/>
        <v>0</v>
      </c>
    </row>
    <row r="24" spans="1:39" s="30" customFormat="1" x14ac:dyDescent="0.25">
      <c r="A24" s="31" t="s">
        <v>11</v>
      </c>
      <c r="B24" s="31"/>
      <c r="C24" s="31"/>
      <c r="D24" s="76"/>
      <c r="E24" s="31"/>
      <c r="F24" s="31"/>
      <c r="G24" s="31"/>
      <c r="H24" s="31"/>
      <c r="I24" s="31">
        <v>6</v>
      </c>
      <c r="J24" s="31">
        <v>4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76"/>
      <c r="AH24" s="31"/>
      <c r="AI24" s="31"/>
      <c r="AJ24" s="76"/>
      <c r="AL24" s="75">
        <f t="shared" si="0"/>
        <v>6</v>
      </c>
      <c r="AM24" s="75">
        <f t="shared" si="1"/>
        <v>4</v>
      </c>
    </row>
    <row r="25" spans="1:39" s="70" customFormat="1" x14ac:dyDescent="0.25">
      <c r="A25" s="77" t="s">
        <v>158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L25" s="75">
        <f t="shared" si="0"/>
        <v>0</v>
      </c>
      <c r="AM25" s="75">
        <f t="shared" si="1"/>
        <v>0</v>
      </c>
    </row>
    <row r="26" spans="1:39" s="70" customFormat="1" x14ac:dyDescent="0.25">
      <c r="A26" s="77" t="s">
        <v>12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L26" s="75">
        <f t="shared" si="0"/>
        <v>0</v>
      </c>
      <c r="AM26" s="75">
        <f t="shared" si="1"/>
        <v>0</v>
      </c>
    </row>
    <row r="27" spans="1:39" s="30" customFormat="1" x14ac:dyDescent="0.25">
      <c r="A27" s="31" t="s">
        <v>13</v>
      </c>
      <c r="B27" s="31"/>
      <c r="C27" s="31"/>
      <c r="D27" s="76"/>
      <c r="E27" s="31"/>
      <c r="F27" s="31"/>
      <c r="G27" s="31"/>
      <c r="H27" s="31"/>
      <c r="I27" s="31">
        <v>1</v>
      </c>
      <c r="J27" s="31">
        <v>1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76"/>
      <c r="AH27" s="31"/>
      <c r="AI27" s="31"/>
      <c r="AJ27" s="76"/>
      <c r="AL27" s="75">
        <f t="shared" si="0"/>
        <v>1</v>
      </c>
      <c r="AM27" s="75">
        <f t="shared" si="1"/>
        <v>1</v>
      </c>
    </row>
    <row r="28" spans="1:39" s="70" customFormat="1" x14ac:dyDescent="0.25">
      <c r="A28" s="77" t="s">
        <v>171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L28" s="75">
        <f t="shared" si="0"/>
        <v>0</v>
      </c>
      <c r="AM28" s="75">
        <f t="shared" si="1"/>
        <v>0</v>
      </c>
    </row>
    <row r="29" spans="1:39" s="70" customFormat="1" x14ac:dyDescent="0.25">
      <c r="A29" s="77" t="s">
        <v>14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L29" s="75">
        <f t="shared" si="0"/>
        <v>0</v>
      </c>
      <c r="AM29" s="75">
        <f t="shared" si="1"/>
        <v>0</v>
      </c>
    </row>
    <row r="30" spans="1:39" s="30" customFormat="1" x14ac:dyDescent="0.25">
      <c r="A30" s="31" t="s">
        <v>15</v>
      </c>
      <c r="B30" s="31"/>
      <c r="C30" s="31"/>
      <c r="D30" s="76"/>
      <c r="E30" s="31"/>
      <c r="F30" s="31"/>
      <c r="G30" s="31"/>
      <c r="H30" s="31"/>
      <c r="I30" s="31">
        <v>4</v>
      </c>
      <c r="J30" s="31">
        <v>3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76"/>
      <c r="AH30" s="31"/>
      <c r="AI30" s="31"/>
      <c r="AJ30" s="76"/>
      <c r="AL30" s="75">
        <f t="shared" si="0"/>
        <v>4</v>
      </c>
      <c r="AM30" s="75">
        <f t="shared" si="1"/>
        <v>3</v>
      </c>
    </row>
    <row r="31" spans="1:39" s="30" customFormat="1" x14ac:dyDescent="0.25">
      <c r="A31" s="31" t="s">
        <v>16</v>
      </c>
      <c r="B31" s="31"/>
      <c r="C31" s="31"/>
      <c r="D31" s="76"/>
      <c r="E31" s="31"/>
      <c r="F31" s="31"/>
      <c r="G31" s="31"/>
      <c r="H31" s="31"/>
      <c r="I31" s="31">
        <v>2</v>
      </c>
      <c r="J31" s="31">
        <v>2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76"/>
      <c r="AH31" s="31"/>
      <c r="AI31" s="31"/>
      <c r="AJ31" s="76"/>
      <c r="AL31" s="75">
        <f t="shared" si="0"/>
        <v>2</v>
      </c>
      <c r="AM31" s="75">
        <f t="shared" si="1"/>
        <v>2</v>
      </c>
    </row>
    <row r="32" spans="1:39" s="70" customFormat="1" x14ac:dyDescent="0.25">
      <c r="A32" s="77" t="s">
        <v>17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L32" s="75">
        <f t="shared" si="0"/>
        <v>0</v>
      </c>
      <c r="AM32" s="75">
        <f t="shared" si="1"/>
        <v>0</v>
      </c>
    </row>
    <row r="33" spans="1:39" s="70" customFormat="1" x14ac:dyDescent="0.25">
      <c r="A33" s="77" t="s">
        <v>18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L33" s="75">
        <f t="shared" si="0"/>
        <v>0</v>
      </c>
      <c r="AM33" s="75">
        <f t="shared" si="1"/>
        <v>0</v>
      </c>
    </row>
    <row r="34" spans="1:39" s="30" customFormat="1" ht="14.25" customHeight="1" x14ac:dyDescent="0.25">
      <c r="A34" s="31" t="s">
        <v>19</v>
      </c>
      <c r="B34" s="31"/>
      <c r="C34" s="31"/>
      <c r="D34" s="76"/>
      <c r="E34" s="31"/>
      <c r="F34" s="31"/>
      <c r="G34" s="31"/>
      <c r="H34" s="31"/>
      <c r="I34" s="31">
        <v>1</v>
      </c>
      <c r="J34" s="31">
        <v>1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76"/>
      <c r="AH34" s="31"/>
      <c r="AI34" s="31"/>
      <c r="AJ34" s="76"/>
      <c r="AL34" s="75">
        <f t="shared" si="0"/>
        <v>1</v>
      </c>
      <c r="AM34" s="75">
        <f t="shared" si="1"/>
        <v>1</v>
      </c>
    </row>
    <row r="35" spans="1:39" s="70" customFormat="1" x14ac:dyDescent="0.25">
      <c r="A35" s="77" t="s">
        <v>20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L35" s="75">
        <f t="shared" si="0"/>
        <v>0</v>
      </c>
      <c r="AM35" s="75">
        <f t="shared" si="1"/>
        <v>0</v>
      </c>
    </row>
    <row r="36" spans="1:39" s="30" customFormat="1" x14ac:dyDescent="0.25">
      <c r="A36" s="31" t="s">
        <v>21</v>
      </c>
      <c r="B36" s="31"/>
      <c r="C36" s="31"/>
      <c r="D36" s="76"/>
      <c r="E36" s="31"/>
      <c r="F36" s="31"/>
      <c r="G36" s="31"/>
      <c r="H36" s="31"/>
      <c r="I36" s="31">
        <v>4</v>
      </c>
      <c r="J36" s="31">
        <v>4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76"/>
      <c r="AH36" s="31"/>
      <c r="AI36" s="31"/>
      <c r="AJ36" s="76"/>
      <c r="AL36" s="75">
        <f t="shared" si="0"/>
        <v>4</v>
      </c>
      <c r="AM36" s="75">
        <f t="shared" si="1"/>
        <v>4</v>
      </c>
    </row>
    <row r="37" spans="1:39" s="30" customFormat="1" x14ac:dyDescent="0.25">
      <c r="A37" s="31" t="s">
        <v>22</v>
      </c>
      <c r="B37" s="31"/>
      <c r="C37" s="31"/>
      <c r="D37" s="76"/>
      <c r="E37" s="31"/>
      <c r="F37" s="31"/>
      <c r="G37" s="31"/>
      <c r="H37" s="31"/>
      <c r="I37" s="31">
        <v>1</v>
      </c>
      <c r="J37" s="31">
        <v>1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76"/>
      <c r="AH37" s="31"/>
      <c r="AI37" s="31"/>
      <c r="AJ37" s="76"/>
      <c r="AL37" s="75">
        <f t="shared" si="0"/>
        <v>1</v>
      </c>
      <c r="AM37" s="75">
        <f t="shared" si="1"/>
        <v>1</v>
      </c>
    </row>
    <row r="38" spans="1:39" s="70" customFormat="1" x14ac:dyDescent="0.25">
      <c r="A38" s="77" t="s">
        <v>23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L38" s="75">
        <f t="shared" si="0"/>
        <v>0</v>
      </c>
      <c r="AM38" s="75">
        <f t="shared" si="1"/>
        <v>0</v>
      </c>
    </row>
    <row r="39" spans="1:39" s="30" customFormat="1" x14ac:dyDescent="0.25">
      <c r="A39" s="31" t="s">
        <v>24</v>
      </c>
      <c r="B39" s="31"/>
      <c r="C39" s="31"/>
      <c r="D39" s="76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>
        <v>1</v>
      </c>
      <c r="V39" s="31">
        <v>1</v>
      </c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76"/>
      <c r="AH39" s="31"/>
      <c r="AI39" s="31"/>
      <c r="AJ39" s="76"/>
      <c r="AL39" s="75">
        <f t="shared" si="0"/>
        <v>1</v>
      </c>
      <c r="AM39" s="75">
        <f t="shared" si="1"/>
        <v>1</v>
      </c>
    </row>
    <row r="40" spans="1:39" s="30" customFormat="1" x14ac:dyDescent="0.25">
      <c r="A40" s="31" t="s">
        <v>25</v>
      </c>
      <c r="B40" s="31"/>
      <c r="C40" s="31"/>
      <c r="D40" s="76"/>
      <c r="E40" s="31"/>
      <c r="F40" s="31"/>
      <c r="G40" s="31"/>
      <c r="H40" s="31"/>
      <c r="I40" s="31">
        <v>1</v>
      </c>
      <c r="J40" s="31">
        <v>1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76"/>
      <c r="AH40" s="31"/>
      <c r="AI40" s="31"/>
      <c r="AJ40" s="76"/>
      <c r="AL40" s="75">
        <f t="shared" si="0"/>
        <v>1</v>
      </c>
      <c r="AM40" s="75">
        <f t="shared" si="1"/>
        <v>1</v>
      </c>
    </row>
    <row r="41" spans="1:39" s="70" customFormat="1" x14ac:dyDescent="0.25">
      <c r="A41" s="77" t="s">
        <v>26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L41" s="75">
        <f t="shared" si="0"/>
        <v>0</v>
      </c>
      <c r="AM41" s="75">
        <f t="shared" si="1"/>
        <v>0</v>
      </c>
    </row>
    <row r="42" spans="1:39" s="70" customFormat="1" x14ac:dyDescent="0.25">
      <c r="A42" s="77" t="s">
        <v>27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L42" s="75">
        <f t="shared" si="0"/>
        <v>0</v>
      </c>
      <c r="AM42" s="75">
        <f t="shared" si="1"/>
        <v>0</v>
      </c>
    </row>
    <row r="43" spans="1:39" s="70" customFormat="1" x14ac:dyDescent="0.25">
      <c r="A43" s="77" t="s">
        <v>28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97"/>
      <c r="AH43" s="77"/>
      <c r="AI43" s="77"/>
      <c r="AJ43" s="77"/>
      <c r="AL43" s="75">
        <f t="shared" si="0"/>
        <v>0</v>
      </c>
      <c r="AM43" s="75">
        <f t="shared" si="1"/>
        <v>0</v>
      </c>
    </row>
    <row r="44" spans="1:39" s="30" customFormat="1" x14ac:dyDescent="0.25">
      <c r="A44" s="31" t="s">
        <v>29</v>
      </c>
      <c r="B44" s="31"/>
      <c r="C44" s="31"/>
      <c r="D44" s="76"/>
      <c r="E44" s="31"/>
      <c r="F44" s="31"/>
      <c r="G44" s="31"/>
      <c r="H44" s="31"/>
      <c r="I44" s="31">
        <v>1</v>
      </c>
      <c r="J44" s="31">
        <v>1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76"/>
      <c r="AH44" s="31"/>
      <c r="AI44" s="31"/>
      <c r="AJ44" s="76"/>
      <c r="AL44" s="75">
        <f t="shared" si="0"/>
        <v>1</v>
      </c>
      <c r="AM44" s="75">
        <f t="shared" si="1"/>
        <v>1</v>
      </c>
    </row>
    <row r="45" spans="1:39" s="30" customFormat="1" x14ac:dyDescent="0.25">
      <c r="A45" s="31" t="s">
        <v>30</v>
      </c>
      <c r="B45" s="31"/>
      <c r="C45" s="31"/>
      <c r="D45" s="76"/>
      <c r="E45" s="31"/>
      <c r="F45" s="31"/>
      <c r="G45" s="31"/>
      <c r="H45" s="31"/>
      <c r="I45" s="31">
        <v>1</v>
      </c>
      <c r="J45" s="31">
        <v>1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>
        <v>1</v>
      </c>
      <c r="V45" s="31">
        <v>1</v>
      </c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76"/>
      <c r="AH45" s="31"/>
      <c r="AI45" s="31"/>
      <c r="AJ45" s="76"/>
      <c r="AL45" s="75">
        <f t="shared" si="0"/>
        <v>2</v>
      </c>
      <c r="AM45" s="75">
        <f t="shared" si="1"/>
        <v>2</v>
      </c>
    </row>
    <row r="46" spans="1:39" s="70" customFormat="1" x14ac:dyDescent="0.25">
      <c r="A46" s="77" t="s">
        <v>31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L46" s="75">
        <f t="shared" si="0"/>
        <v>0</v>
      </c>
      <c r="AM46" s="75">
        <f t="shared" si="1"/>
        <v>0</v>
      </c>
    </row>
    <row r="47" spans="1:39" s="70" customFormat="1" x14ac:dyDescent="0.25">
      <c r="A47" s="77" t="s">
        <v>32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L47" s="75">
        <f t="shared" si="0"/>
        <v>0</v>
      </c>
      <c r="AM47" s="75">
        <f t="shared" si="1"/>
        <v>0</v>
      </c>
    </row>
    <row r="48" spans="1:39" s="30" customFormat="1" x14ac:dyDescent="0.25">
      <c r="A48" s="31" t="s">
        <v>33</v>
      </c>
      <c r="B48" s="31"/>
      <c r="C48" s="31"/>
      <c r="D48" s="76"/>
      <c r="E48" s="31"/>
      <c r="F48" s="31"/>
      <c r="G48" s="31"/>
      <c r="H48" s="31"/>
      <c r="I48" s="31"/>
      <c r="J48" s="31"/>
      <c r="K48" s="31"/>
      <c r="L48" s="31"/>
      <c r="M48" s="31">
        <v>1</v>
      </c>
      <c r="N48" s="31">
        <v>1</v>
      </c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76"/>
      <c r="AH48" s="31"/>
      <c r="AI48" s="31"/>
      <c r="AJ48" s="76"/>
      <c r="AL48" s="75">
        <f t="shared" si="0"/>
        <v>1</v>
      </c>
      <c r="AM48" s="75">
        <f t="shared" si="1"/>
        <v>1</v>
      </c>
    </row>
    <row r="49" spans="1:39" s="70" customFormat="1" x14ac:dyDescent="0.25">
      <c r="A49" s="77" t="s">
        <v>34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L49" s="75">
        <f t="shared" si="0"/>
        <v>0</v>
      </c>
      <c r="AM49" s="75">
        <f t="shared" si="1"/>
        <v>0</v>
      </c>
    </row>
    <row r="50" spans="1:39" s="70" customFormat="1" x14ac:dyDescent="0.25">
      <c r="A50" s="77" t="s">
        <v>35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L50" s="75">
        <f t="shared" si="0"/>
        <v>0</v>
      </c>
      <c r="AM50" s="75">
        <f t="shared" si="1"/>
        <v>0</v>
      </c>
    </row>
    <row r="51" spans="1:39" s="30" customFormat="1" x14ac:dyDescent="0.25">
      <c r="A51" s="31" t="s">
        <v>36</v>
      </c>
      <c r="B51" s="31"/>
      <c r="C51" s="31"/>
      <c r="D51" s="76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>
        <v>1</v>
      </c>
      <c r="P51" s="31">
        <v>1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76"/>
      <c r="AH51" s="31"/>
      <c r="AI51" s="31"/>
      <c r="AJ51" s="76"/>
      <c r="AL51" s="75">
        <f t="shared" si="0"/>
        <v>1</v>
      </c>
      <c r="AM51" s="75">
        <f t="shared" si="1"/>
        <v>1</v>
      </c>
    </row>
    <row r="52" spans="1:39" s="70" customFormat="1" x14ac:dyDescent="0.25">
      <c r="A52" s="77" t="s">
        <v>37</v>
      </c>
      <c r="B52" s="77"/>
      <c r="C52" s="77"/>
      <c r="D52" s="77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L52" s="75">
        <f t="shared" si="0"/>
        <v>0</v>
      </c>
      <c r="AM52" s="75">
        <f t="shared" si="1"/>
        <v>0</v>
      </c>
    </row>
    <row r="53" spans="1:39" s="30" customFormat="1" x14ac:dyDescent="0.25">
      <c r="A53" s="31" t="s">
        <v>38</v>
      </c>
      <c r="B53" s="31"/>
      <c r="C53" s="31"/>
      <c r="D53" s="76"/>
      <c r="E53" s="31"/>
      <c r="F53" s="31"/>
      <c r="G53" s="31"/>
      <c r="H53" s="31"/>
      <c r="I53" s="31">
        <v>0</v>
      </c>
      <c r="J53" s="31">
        <v>2</v>
      </c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76"/>
      <c r="AH53" s="31"/>
      <c r="AI53" s="31"/>
      <c r="AJ53" s="76"/>
      <c r="AL53" s="75">
        <f t="shared" si="0"/>
        <v>0</v>
      </c>
      <c r="AM53" s="75">
        <f t="shared" si="1"/>
        <v>2</v>
      </c>
    </row>
    <row r="54" spans="1:39" s="101" customFormat="1" x14ac:dyDescent="0.25">
      <c r="A54" s="100" t="s">
        <v>39</v>
      </c>
      <c r="B54" s="100"/>
      <c r="C54" s="100"/>
      <c r="D54" s="100"/>
      <c r="E54" s="100"/>
      <c r="F54" s="100"/>
      <c r="G54" s="100"/>
      <c r="H54" s="100"/>
      <c r="I54" s="100">
        <v>7</v>
      </c>
      <c r="J54" s="100">
        <v>10</v>
      </c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L54" s="102">
        <f t="shared" si="0"/>
        <v>7</v>
      </c>
      <c r="AM54" s="102">
        <f t="shared" si="1"/>
        <v>10</v>
      </c>
    </row>
    <row r="55" spans="1:39" s="30" customFormat="1" x14ac:dyDescent="0.25">
      <c r="A55" s="31" t="s">
        <v>40</v>
      </c>
      <c r="B55" s="31"/>
      <c r="C55" s="31"/>
      <c r="D55" s="76"/>
      <c r="E55" s="31"/>
      <c r="F55" s="31"/>
      <c r="G55" s="31"/>
      <c r="H55" s="31"/>
      <c r="I55" s="31">
        <v>1</v>
      </c>
      <c r="J55" s="31">
        <v>2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>
        <v>1</v>
      </c>
      <c r="V55" s="31">
        <v>1</v>
      </c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76"/>
      <c r="AH55" s="31"/>
      <c r="AI55" s="31"/>
      <c r="AJ55" s="76"/>
      <c r="AL55" s="75">
        <f t="shared" si="0"/>
        <v>2</v>
      </c>
      <c r="AM55" s="75">
        <f t="shared" si="1"/>
        <v>3</v>
      </c>
    </row>
    <row r="56" spans="1:39" s="30" customFormat="1" x14ac:dyDescent="0.25">
      <c r="A56" s="31" t="s">
        <v>41</v>
      </c>
      <c r="B56" s="31"/>
      <c r="C56" s="31"/>
      <c r="D56" s="76"/>
      <c r="E56" s="31"/>
      <c r="F56" s="31"/>
      <c r="G56" s="31"/>
      <c r="H56" s="31"/>
      <c r="I56" s="31">
        <v>2</v>
      </c>
      <c r="J56" s="31">
        <v>2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76"/>
      <c r="AH56" s="31"/>
      <c r="AI56" s="31"/>
      <c r="AJ56" s="76"/>
      <c r="AL56" s="75">
        <f t="shared" si="0"/>
        <v>2</v>
      </c>
      <c r="AM56" s="75">
        <f t="shared" si="1"/>
        <v>2</v>
      </c>
    </row>
    <row r="57" spans="1:39" s="30" customFormat="1" x14ac:dyDescent="0.25">
      <c r="A57" s="31" t="s">
        <v>42</v>
      </c>
      <c r="B57" s="31"/>
      <c r="C57" s="31"/>
      <c r="D57" s="76"/>
      <c r="E57" s="31"/>
      <c r="F57" s="31"/>
      <c r="G57" s="31"/>
      <c r="H57" s="31"/>
      <c r="I57" s="31">
        <v>1</v>
      </c>
      <c r="J57" s="31">
        <v>1</v>
      </c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76"/>
      <c r="AH57" s="31"/>
      <c r="AI57" s="31"/>
      <c r="AJ57" s="76"/>
      <c r="AL57" s="75">
        <f t="shared" si="0"/>
        <v>1</v>
      </c>
      <c r="AM57" s="75">
        <f t="shared" si="1"/>
        <v>1</v>
      </c>
    </row>
    <row r="58" spans="1:39" s="70" customFormat="1" x14ac:dyDescent="0.25">
      <c r="A58" s="77" t="s">
        <v>43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L58" s="75">
        <f t="shared" si="0"/>
        <v>0</v>
      </c>
      <c r="AM58" s="75">
        <f t="shared" si="1"/>
        <v>0</v>
      </c>
    </row>
    <row r="59" spans="1:39" s="30" customFormat="1" x14ac:dyDescent="0.25">
      <c r="A59" s="31" t="s">
        <v>44</v>
      </c>
      <c r="B59" s="31"/>
      <c r="C59" s="31"/>
      <c r="D59" s="76"/>
      <c r="E59" s="31"/>
      <c r="F59" s="31"/>
      <c r="G59" s="31"/>
      <c r="H59" s="31"/>
      <c r="I59" s="31">
        <v>1</v>
      </c>
      <c r="J59" s="31">
        <v>1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76"/>
      <c r="AH59" s="31"/>
      <c r="AI59" s="31"/>
      <c r="AJ59" s="76"/>
      <c r="AL59" s="75">
        <f t="shared" si="0"/>
        <v>1</v>
      </c>
      <c r="AM59" s="75">
        <f t="shared" si="1"/>
        <v>1</v>
      </c>
    </row>
    <row r="60" spans="1:39" s="30" customFormat="1" x14ac:dyDescent="0.25">
      <c r="A60" s="31" t="s">
        <v>45</v>
      </c>
      <c r="B60" s="31"/>
      <c r="C60" s="31"/>
      <c r="D60" s="76"/>
      <c r="E60" s="31"/>
      <c r="F60" s="31"/>
      <c r="G60" s="31"/>
      <c r="H60" s="31"/>
      <c r="I60" s="31">
        <v>1</v>
      </c>
      <c r="J60" s="31">
        <v>1</v>
      </c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76"/>
      <c r="AH60" s="31"/>
      <c r="AI60" s="31"/>
      <c r="AJ60" s="76"/>
      <c r="AL60" s="75">
        <f t="shared" si="0"/>
        <v>1</v>
      </c>
      <c r="AM60" s="75">
        <f t="shared" si="1"/>
        <v>1</v>
      </c>
    </row>
    <row r="61" spans="1:39" s="30" customFormat="1" x14ac:dyDescent="0.25">
      <c r="A61" s="31" t="s">
        <v>46</v>
      </c>
      <c r="B61" s="31"/>
      <c r="C61" s="31"/>
      <c r="D61" s="76"/>
      <c r="E61" s="31"/>
      <c r="F61" s="31"/>
      <c r="G61" s="31"/>
      <c r="H61" s="31"/>
      <c r="I61" s="31">
        <v>1</v>
      </c>
      <c r="J61" s="31">
        <v>1</v>
      </c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76"/>
      <c r="AH61" s="31"/>
      <c r="AI61" s="31"/>
      <c r="AJ61" s="76"/>
      <c r="AL61" s="75">
        <f t="shared" si="0"/>
        <v>1</v>
      </c>
      <c r="AM61" s="75">
        <f t="shared" si="1"/>
        <v>1</v>
      </c>
    </row>
    <row r="62" spans="1:39" s="30" customFormat="1" x14ac:dyDescent="0.25">
      <c r="A62" s="31" t="s">
        <v>47</v>
      </c>
      <c r="B62" s="31"/>
      <c r="C62" s="31"/>
      <c r="D62" s="76"/>
      <c r="E62" s="31"/>
      <c r="F62" s="31"/>
      <c r="G62" s="31"/>
      <c r="H62" s="31"/>
      <c r="I62" s="31">
        <v>1</v>
      </c>
      <c r="J62" s="31">
        <v>2</v>
      </c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76"/>
      <c r="AH62" s="31"/>
      <c r="AI62" s="31"/>
      <c r="AJ62" s="76"/>
      <c r="AL62" s="75">
        <f t="shared" si="0"/>
        <v>1</v>
      </c>
      <c r="AM62" s="75">
        <f t="shared" si="1"/>
        <v>2</v>
      </c>
    </row>
    <row r="63" spans="1:39" s="70" customFormat="1" x14ac:dyDescent="0.25">
      <c r="A63" s="77" t="s">
        <v>159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L63" s="75">
        <f t="shared" si="0"/>
        <v>0</v>
      </c>
      <c r="AM63" s="75">
        <f t="shared" si="1"/>
        <v>0</v>
      </c>
    </row>
    <row r="64" spans="1:39" s="70" customFormat="1" x14ac:dyDescent="0.25">
      <c r="A64" s="77" t="s">
        <v>48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L64" s="75">
        <f t="shared" si="0"/>
        <v>0</v>
      </c>
      <c r="AM64" s="75">
        <f t="shared" si="1"/>
        <v>0</v>
      </c>
    </row>
    <row r="65" spans="1:39" s="30" customFormat="1" x14ac:dyDescent="0.25">
      <c r="A65" s="31" t="s">
        <v>49</v>
      </c>
      <c r="B65" s="31"/>
      <c r="C65" s="31"/>
      <c r="D65" s="76"/>
      <c r="E65" s="31"/>
      <c r="F65" s="31"/>
      <c r="G65" s="31"/>
      <c r="H65" s="31"/>
      <c r="I65" s="31">
        <v>1</v>
      </c>
      <c r="J65" s="31">
        <v>1</v>
      </c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76"/>
      <c r="AH65" s="31"/>
      <c r="AI65" s="31"/>
      <c r="AJ65" s="76"/>
      <c r="AL65" s="75">
        <f t="shared" si="0"/>
        <v>1</v>
      </c>
      <c r="AM65" s="75">
        <f t="shared" si="1"/>
        <v>1</v>
      </c>
    </row>
    <row r="66" spans="1:39" s="70" customFormat="1" x14ac:dyDescent="0.25">
      <c r="A66" s="77" t="s">
        <v>50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L66" s="75">
        <f t="shared" si="0"/>
        <v>0</v>
      </c>
      <c r="AM66" s="75">
        <f t="shared" si="1"/>
        <v>0</v>
      </c>
    </row>
    <row r="67" spans="1:39" s="101" customFormat="1" x14ac:dyDescent="0.25">
      <c r="A67" s="100" t="s">
        <v>51</v>
      </c>
      <c r="B67" s="100"/>
      <c r="C67" s="100"/>
      <c r="D67" s="100"/>
      <c r="E67" s="100"/>
      <c r="F67" s="100"/>
      <c r="G67" s="100"/>
      <c r="H67" s="100"/>
      <c r="I67" s="100">
        <v>16</v>
      </c>
      <c r="J67" s="100">
        <v>15</v>
      </c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L67" s="102">
        <f t="shared" si="0"/>
        <v>16</v>
      </c>
      <c r="AM67" s="102">
        <f t="shared" si="1"/>
        <v>15</v>
      </c>
    </row>
    <row r="68" spans="1:39" s="70" customFormat="1" x14ac:dyDescent="0.25">
      <c r="A68" s="77" t="s">
        <v>52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L68" s="75">
        <f t="shared" si="0"/>
        <v>0</v>
      </c>
      <c r="AM68" s="75">
        <f t="shared" si="1"/>
        <v>0</v>
      </c>
    </row>
    <row r="69" spans="1:39" s="70" customFormat="1" x14ac:dyDescent="0.25">
      <c r="A69" s="77" t="s">
        <v>53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L69" s="75">
        <f t="shared" ref="AL69:AL80" si="2">SUM(B69,E69,G69,I69,K69,M69,O69,Q69,S69,U69,W69,Y69,AA69,AC69,AE69,AH69)</f>
        <v>0</v>
      </c>
      <c r="AM69" s="75">
        <f t="shared" ref="AM69:AM80" si="3">SUM(C69,F69,H69,J69,L69,N69,P69,R69,T69,V69,X69,Z69,AB69,AD69,AF69,AI69)</f>
        <v>0</v>
      </c>
    </row>
    <row r="70" spans="1:39" s="30" customFormat="1" x14ac:dyDescent="0.25">
      <c r="A70" s="31" t="s">
        <v>54</v>
      </c>
      <c r="B70" s="31"/>
      <c r="C70" s="31"/>
      <c r="D70" s="76"/>
      <c r="E70" s="31"/>
      <c r="F70" s="31"/>
      <c r="G70" s="31"/>
      <c r="H70" s="31"/>
      <c r="I70" s="31">
        <v>1</v>
      </c>
      <c r="J70" s="31">
        <v>1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76"/>
      <c r="AH70" s="31"/>
      <c r="AI70" s="31"/>
      <c r="AJ70" s="76"/>
      <c r="AL70" s="75">
        <f t="shared" si="2"/>
        <v>1</v>
      </c>
      <c r="AM70" s="75">
        <f t="shared" si="3"/>
        <v>1</v>
      </c>
    </row>
    <row r="71" spans="1:39" s="70" customFormat="1" x14ac:dyDescent="0.25">
      <c r="A71" s="77" t="s">
        <v>55</v>
      </c>
      <c r="B71" s="77"/>
      <c r="C71" s="77"/>
      <c r="D71" s="77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77"/>
      <c r="AE71" s="77"/>
      <c r="AF71" s="77"/>
      <c r="AG71" s="77"/>
      <c r="AH71" s="77"/>
      <c r="AI71" s="77"/>
      <c r="AJ71" s="77"/>
      <c r="AL71" s="75">
        <f t="shared" si="2"/>
        <v>0</v>
      </c>
      <c r="AM71" s="75">
        <f t="shared" si="3"/>
        <v>0</v>
      </c>
    </row>
    <row r="72" spans="1:39" s="70" customFormat="1" x14ac:dyDescent="0.25">
      <c r="A72" s="77" t="s">
        <v>56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L72" s="75">
        <f t="shared" si="2"/>
        <v>0</v>
      </c>
      <c r="AM72" s="75">
        <f t="shared" si="3"/>
        <v>0</v>
      </c>
    </row>
    <row r="73" spans="1:39" s="70" customFormat="1" x14ac:dyDescent="0.25">
      <c r="A73" s="77" t="s">
        <v>57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L73" s="75">
        <f t="shared" si="2"/>
        <v>0</v>
      </c>
      <c r="AM73" s="75">
        <f t="shared" si="3"/>
        <v>0</v>
      </c>
    </row>
    <row r="74" spans="1:39" s="101" customFormat="1" x14ac:dyDescent="0.25">
      <c r="A74" s="103" t="s">
        <v>162</v>
      </c>
      <c r="B74" s="103"/>
      <c r="C74" s="103"/>
      <c r="D74" s="100"/>
      <c r="E74" s="100"/>
      <c r="F74" s="100"/>
      <c r="G74" s="100"/>
      <c r="H74" s="100"/>
      <c r="I74" s="100">
        <v>12</v>
      </c>
      <c r="J74" s="100">
        <v>11</v>
      </c>
      <c r="K74" s="100"/>
      <c r="L74" s="100"/>
      <c r="M74" s="100"/>
      <c r="N74" s="100"/>
      <c r="O74" s="100">
        <v>1</v>
      </c>
      <c r="P74" s="100">
        <v>1</v>
      </c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L74" s="102">
        <f t="shared" si="2"/>
        <v>13</v>
      </c>
      <c r="AM74" s="102">
        <f t="shared" si="3"/>
        <v>12</v>
      </c>
    </row>
    <row r="75" spans="1:39" s="70" customFormat="1" x14ac:dyDescent="0.25">
      <c r="A75" s="77" t="s">
        <v>58</v>
      </c>
      <c r="B75" s="77"/>
      <c r="C75" s="77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L75" s="75">
        <f t="shared" si="2"/>
        <v>0</v>
      </c>
      <c r="AM75" s="75">
        <f t="shared" si="3"/>
        <v>0</v>
      </c>
    </row>
    <row r="76" spans="1:39" s="30" customFormat="1" x14ac:dyDescent="0.25">
      <c r="A76" s="31" t="s">
        <v>59</v>
      </c>
      <c r="B76" s="31"/>
      <c r="C76" s="31"/>
      <c r="D76" s="76"/>
      <c r="E76" s="31"/>
      <c r="F76" s="31"/>
      <c r="G76" s="31"/>
      <c r="H76" s="31"/>
      <c r="I76" s="31">
        <v>3</v>
      </c>
      <c r="J76" s="31">
        <v>2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76"/>
      <c r="AH76" s="31"/>
      <c r="AI76" s="31"/>
      <c r="AJ76" s="76"/>
      <c r="AL76" s="75">
        <f t="shared" si="2"/>
        <v>3</v>
      </c>
      <c r="AM76" s="75">
        <f t="shared" si="3"/>
        <v>2</v>
      </c>
    </row>
    <row r="77" spans="1:39" s="101" customFormat="1" x14ac:dyDescent="0.25">
      <c r="A77" s="100" t="s">
        <v>60</v>
      </c>
      <c r="B77" s="100"/>
      <c r="C77" s="100"/>
      <c r="D77" s="100"/>
      <c r="E77" s="100"/>
      <c r="F77" s="100"/>
      <c r="G77" s="100"/>
      <c r="H77" s="100"/>
      <c r="I77" s="100">
        <v>8</v>
      </c>
      <c r="J77" s="100">
        <v>9</v>
      </c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>
        <v>1</v>
      </c>
      <c r="V77" s="100">
        <v>1</v>
      </c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L77" s="102">
        <f t="shared" si="2"/>
        <v>9</v>
      </c>
      <c r="AM77" s="102">
        <f t="shared" si="3"/>
        <v>10</v>
      </c>
    </row>
    <row r="78" spans="1:39" s="70" customFormat="1" x14ac:dyDescent="0.25">
      <c r="A78" s="77" t="s">
        <v>61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L78" s="75">
        <f t="shared" si="2"/>
        <v>0</v>
      </c>
      <c r="AM78" s="75">
        <f t="shared" si="3"/>
        <v>0</v>
      </c>
    </row>
    <row r="79" spans="1:39" s="30" customFormat="1" x14ac:dyDescent="0.25">
      <c r="A79" s="31" t="s">
        <v>62</v>
      </c>
      <c r="B79" s="31"/>
      <c r="C79" s="31"/>
      <c r="D79" s="76"/>
      <c r="E79" s="31"/>
      <c r="F79" s="31"/>
      <c r="G79" s="31"/>
      <c r="H79" s="31"/>
      <c r="I79" s="31">
        <v>2</v>
      </c>
      <c r="J79" s="31">
        <v>2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76"/>
      <c r="AH79" s="31"/>
      <c r="AI79" s="31"/>
      <c r="AJ79" s="76"/>
      <c r="AL79" s="75">
        <f t="shared" si="2"/>
        <v>2</v>
      </c>
      <c r="AM79" s="75">
        <f t="shared" si="3"/>
        <v>2</v>
      </c>
    </row>
    <row r="80" spans="1:39" s="70" customFormat="1" x14ac:dyDescent="0.25">
      <c r="A80" s="77" t="s">
        <v>155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L80" s="75">
        <f t="shared" si="2"/>
        <v>0</v>
      </c>
      <c r="AM80" s="75">
        <f t="shared" si="3"/>
        <v>0</v>
      </c>
    </row>
    <row r="81" spans="1:39" s="30" customFormat="1" x14ac:dyDescent="0.25">
      <c r="A81" s="31"/>
      <c r="B81" s="31"/>
      <c r="C81" s="31"/>
      <c r="D81" s="76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76"/>
      <c r="AH81" s="31"/>
      <c r="AI81" s="31"/>
      <c r="AJ81" s="76"/>
      <c r="AL81" s="75"/>
      <c r="AM81" s="75"/>
    </row>
    <row r="82" spans="1:39" s="30" customFormat="1" x14ac:dyDescent="0.25">
      <c r="A82" s="32" t="s">
        <v>153</v>
      </c>
      <c r="B82" s="32">
        <f>SUM(B4:B80)</f>
        <v>0</v>
      </c>
      <c r="C82" s="32">
        <f t="shared" ref="C82:AI82" si="4">SUM(C4:C80)</f>
        <v>0</v>
      </c>
      <c r="D82" s="32"/>
      <c r="E82" s="32">
        <f t="shared" si="4"/>
        <v>0</v>
      </c>
      <c r="F82" s="32">
        <f t="shared" si="4"/>
        <v>0</v>
      </c>
      <c r="G82" s="32">
        <f t="shared" si="4"/>
        <v>0</v>
      </c>
      <c r="H82" s="32">
        <f t="shared" si="4"/>
        <v>0</v>
      </c>
      <c r="I82" s="32">
        <f t="shared" si="4"/>
        <v>102</v>
      </c>
      <c r="J82" s="32">
        <f t="shared" si="4"/>
        <v>100</v>
      </c>
      <c r="K82" s="32">
        <f t="shared" si="4"/>
        <v>0</v>
      </c>
      <c r="L82" s="32">
        <f t="shared" si="4"/>
        <v>0</v>
      </c>
      <c r="M82" s="32">
        <f t="shared" si="4"/>
        <v>1</v>
      </c>
      <c r="N82" s="32">
        <f t="shared" si="4"/>
        <v>1</v>
      </c>
      <c r="O82" s="32">
        <f t="shared" si="4"/>
        <v>2</v>
      </c>
      <c r="P82" s="32">
        <f t="shared" si="4"/>
        <v>2</v>
      </c>
      <c r="Q82" s="32">
        <f t="shared" si="4"/>
        <v>0</v>
      </c>
      <c r="R82" s="32">
        <f t="shared" si="4"/>
        <v>0</v>
      </c>
      <c r="S82" s="32">
        <f t="shared" si="4"/>
        <v>0</v>
      </c>
      <c r="T82" s="32">
        <f t="shared" si="4"/>
        <v>0</v>
      </c>
      <c r="U82" s="32">
        <f t="shared" si="4"/>
        <v>4</v>
      </c>
      <c r="V82" s="32">
        <f t="shared" si="4"/>
        <v>4</v>
      </c>
      <c r="W82" s="32">
        <f t="shared" si="4"/>
        <v>0</v>
      </c>
      <c r="X82" s="32">
        <f t="shared" si="4"/>
        <v>0</v>
      </c>
      <c r="Y82" s="32">
        <f t="shared" si="4"/>
        <v>0</v>
      </c>
      <c r="Z82" s="32">
        <f t="shared" si="4"/>
        <v>0</v>
      </c>
      <c r="AA82" s="32">
        <f t="shared" si="4"/>
        <v>0</v>
      </c>
      <c r="AB82" s="32">
        <f t="shared" si="4"/>
        <v>0</v>
      </c>
      <c r="AC82" s="32">
        <f t="shared" si="4"/>
        <v>0</v>
      </c>
      <c r="AD82" s="32">
        <f t="shared" si="4"/>
        <v>0</v>
      </c>
      <c r="AE82" s="32">
        <f t="shared" si="4"/>
        <v>0</v>
      </c>
      <c r="AF82" s="32">
        <f t="shared" si="4"/>
        <v>0</v>
      </c>
      <c r="AG82" s="32"/>
      <c r="AH82" s="32">
        <f t="shared" si="4"/>
        <v>0</v>
      </c>
      <c r="AI82" s="32">
        <f t="shared" si="4"/>
        <v>0</v>
      </c>
      <c r="AJ82" s="32"/>
      <c r="AL82" s="75">
        <f>SUM(AL4:AL80)</f>
        <v>109</v>
      </c>
      <c r="AM82" s="75">
        <f>SUM(AM4:AM80)</f>
        <v>107</v>
      </c>
    </row>
    <row r="83" spans="1:39" s="30" customFormat="1" x14ac:dyDescent="0.25">
      <c r="A83" s="33"/>
      <c r="B83" s="33"/>
      <c r="C83" s="33"/>
      <c r="D83" s="74"/>
      <c r="AG83" s="74"/>
      <c r="AJ83" s="74"/>
      <c r="AL83" s="75"/>
      <c r="AM83" s="75"/>
    </row>
    <row r="84" spans="1:39" s="30" customFormat="1" x14ac:dyDescent="0.25">
      <c r="A84" s="33"/>
      <c r="B84" s="33"/>
      <c r="C84" s="33"/>
      <c r="D84" s="74"/>
      <c r="AG84" s="74"/>
      <c r="AJ84" s="74">
        <f>SUM(B82:AJ82)</f>
        <v>216</v>
      </c>
      <c r="AL84" s="75"/>
      <c r="AM84" s="75"/>
    </row>
    <row r="85" spans="1:39" s="30" customFormat="1" x14ac:dyDescent="0.25">
      <c r="D85" s="74"/>
      <c r="AG85" s="74"/>
      <c r="AJ85" s="74"/>
    </row>
    <row r="86" spans="1:39" x14ac:dyDescent="0.25">
      <c r="AL86">
        <f>SUM(AL82:AM82)</f>
        <v>216</v>
      </c>
    </row>
  </sheetData>
  <mergeCells count="17">
    <mergeCell ref="AE1:AG1"/>
    <mergeCell ref="AH1:AJ1"/>
    <mergeCell ref="S1:T1"/>
    <mergeCell ref="U1:V1"/>
    <mergeCell ref="W1:X1"/>
    <mergeCell ref="Y1:Z1"/>
    <mergeCell ref="AA1:AB1"/>
    <mergeCell ref="K1:L1"/>
    <mergeCell ref="M1:N1"/>
    <mergeCell ref="O1:P1"/>
    <mergeCell ref="Q1:R1"/>
    <mergeCell ref="AC1:AD1"/>
    <mergeCell ref="A1:A2"/>
    <mergeCell ref="B1:D1"/>
    <mergeCell ref="E1:F1"/>
    <mergeCell ref="G1:H1"/>
    <mergeCell ref="I1:J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J77"/>
  <sheetViews>
    <sheetView zoomScale="80" zoomScaleNormal="80" workbookViewId="0">
      <pane ySplit="1" topLeftCell="A56" activePane="bottomLeft" state="frozen"/>
      <selection pane="bottomLeft" activeCell="M74" sqref="M74"/>
    </sheetView>
  </sheetViews>
  <sheetFormatPr defaultRowHeight="15" x14ac:dyDescent="0.25"/>
  <cols>
    <col min="1" max="1" width="22.140625" style="30" customWidth="1"/>
    <col min="2" max="2" width="9.7109375" customWidth="1"/>
    <col min="3" max="3" width="10" customWidth="1"/>
    <col min="4" max="7" width="9.5703125" customWidth="1"/>
    <col min="8" max="9" width="9.28515625" customWidth="1"/>
    <col min="12" max="12" width="9.140625" customWidth="1"/>
    <col min="13" max="13" width="9.28515625" customWidth="1"/>
    <col min="14" max="14" width="9.42578125" customWidth="1"/>
    <col min="15" max="15" width="9.28515625" customWidth="1"/>
    <col min="16" max="16" width="9.42578125" customWidth="1"/>
    <col min="17" max="18" width="9.28515625" customWidth="1"/>
    <col min="19" max="19" width="9.42578125" customWidth="1"/>
    <col min="20" max="20" width="7.140625" style="28" customWidth="1"/>
    <col min="21" max="21" width="9.28515625" style="2" bestFit="1" customWidth="1"/>
    <col min="22" max="22" width="9.28515625" style="2" customWidth="1"/>
    <col min="23" max="23" width="9.140625" style="2"/>
    <col min="24" max="24" width="9.28515625" bestFit="1" customWidth="1"/>
    <col min="25" max="25" width="9.28515625" customWidth="1"/>
    <col min="27" max="28" width="10" style="12" customWidth="1"/>
    <col min="29" max="29" width="9.140625" style="12"/>
    <col min="30" max="30" width="9.28515625" style="2" bestFit="1" customWidth="1"/>
    <col min="31" max="31" width="9.28515625" style="2" customWidth="1"/>
    <col min="32" max="32" width="9.140625" style="2"/>
    <col min="36" max="36" width="9.7109375" customWidth="1"/>
    <col min="37" max="44" width="9.140625" style="2"/>
    <col min="48" max="50" width="9.140625" style="2"/>
    <col min="54" max="55" width="9.28515625" customWidth="1"/>
    <col min="60" max="62" width="9.140625" style="2"/>
    <col min="63" max="63" width="9.140625" style="41"/>
    <col min="67" max="67" width="9.42578125" style="2" customWidth="1"/>
    <col min="68" max="68" width="9.140625" style="2" customWidth="1"/>
    <col min="69" max="71" width="9.28515625" style="2" customWidth="1"/>
    <col min="72" max="73" width="9.140625" style="2" customWidth="1"/>
    <col min="74" max="74" width="9.7109375" style="2" customWidth="1"/>
    <col min="75" max="75" width="9.140625" style="2" customWidth="1"/>
    <col min="76" max="77" width="9.7109375" style="2" customWidth="1"/>
    <col min="78" max="81" width="9.140625" style="2" customWidth="1"/>
    <col min="82" max="82" width="9.28515625" customWidth="1"/>
    <col min="83" max="83" width="9.42578125" customWidth="1"/>
    <col min="84" max="84" width="9.7109375" customWidth="1"/>
    <col min="85" max="87" width="9.140625" style="2"/>
    <col min="88" max="88" width="9.140625" style="41"/>
    <col min="89" max="91" width="9.140625" style="2"/>
    <col min="92" max="92" width="9.28515625" bestFit="1" customWidth="1"/>
    <col min="93" max="93" width="9.28515625" customWidth="1"/>
    <col min="101" max="101" width="9.28515625" bestFit="1" customWidth="1"/>
    <col min="102" max="102" width="9.28515625" customWidth="1"/>
    <col min="107" max="107" width="10.5703125" style="28" customWidth="1"/>
    <col min="128" max="128" width="9.140625" style="51"/>
    <col min="129" max="140" width="9.140625" style="23"/>
  </cols>
  <sheetData>
    <row r="1" spans="1:140" s="30" customFormat="1" ht="70.5" customHeight="1" x14ac:dyDescent="0.25">
      <c r="A1" s="6" t="s">
        <v>0</v>
      </c>
      <c r="B1" s="192" t="s">
        <v>144</v>
      </c>
      <c r="C1" s="193"/>
      <c r="D1" s="194"/>
      <c r="E1" s="192" t="s">
        <v>190</v>
      </c>
      <c r="F1" s="193"/>
      <c r="G1" s="194"/>
      <c r="H1" s="164" t="s">
        <v>152</v>
      </c>
      <c r="I1" s="164"/>
      <c r="J1" s="164"/>
      <c r="K1" s="192" t="s">
        <v>191</v>
      </c>
      <c r="L1" s="193"/>
      <c r="M1" s="194"/>
      <c r="N1" s="192" t="s">
        <v>192</v>
      </c>
      <c r="O1" s="193"/>
      <c r="P1" s="194"/>
      <c r="Q1" s="164" t="s">
        <v>193</v>
      </c>
      <c r="R1" s="164"/>
      <c r="S1" s="164"/>
      <c r="T1" s="164"/>
      <c r="U1" s="164" t="s">
        <v>195</v>
      </c>
      <c r="V1" s="164"/>
      <c r="W1" s="200"/>
      <c r="X1" s="164" t="s">
        <v>196</v>
      </c>
      <c r="Y1" s="164"/>
      <c r="Z1" s="164"/>
      <c r="AA1" s="201" t="s">
        <v>197</v>
      </c>
      <c r="AB1" s="201"/>
      <c r="AC1" s="201"/>
      <c r="AD1" s="164" t="s">
        <v>198</v>
      </c>
      <c r="AE1" s="164"/>
      <c r="AF1" s="164"/>
      <c r="AG1" s="189" t="s">
        <v>199</v>
      </c>
      <c r="AH1" s="189"/>
      <c r="AI1" s="189"/>
      <c r="AJ1" s="195" t="s">
        <v>200</v>
      </c>
      <c r="AK1" s="196"/>
      <c r="AL1" s="197"/>
      <c r="AM1" s="189" t="s">
        <v>201</v>
      </c>
      <c r="AN1" s="189"/>
      <c r="AO1" s="189"/>
      <c r="AP1" s="189" t="s">
        <v>202</v>
      </c>
      <c r="AQ1" s="189"/>
      <c r="AR1" s="200"/>
      <c r="AS1" s="189" t="s">
        <v>203</v>
      </c>
      <c r="AT1" s="189"/>
      <c r="AU1" s="189"/>
      <c r="AV1" s="189" t="s">
        <v>204</v>
      </c>
      <c r="AW1" s="189"/>
      <c r="AX1" s="189"/>
      <c r="AY1" s="189" t="s">
        <v>205</v>
      </c>
      <c r="AZ1" s="189"/>
      <c r="BA1" s="189"/>
      <c r="BB1" s="189" t="s">
        <v>206</v>
      </c>
      <c r="BC1" s="189"/>
      <c r="BD1" s="189"/>
      <c r="BE1" s="191" t="s">
        <v>207</v>
      </c>
      <c r="BF1" s="198"/>
      <c r="BG1" s="194"/>
      <c r="BH1" s="189" t="s">
        <v>208</v>
      </c>
      <c r="BI1" s="189"/>
      <c r="BJ1" s="189"/>
      <c r="BK1" s="189"/>
      <c r="BL1" s="190" t="s">
        <v>209</v>
      </c>
      <c r="BM1" s="190"/>
      <c r="BN1" s="190"/>
      <c r="BO1" s="190" t="s">
        <v>210</v>
      </c>
      <c r="BP1" s="190"/>
      <c r="BQ1" s="190"/>
      <c r="BR1" s="190" t="s">
        <v>211</v>
      </c>
      <c r="BS1" s="190"/>
      <c r="BT1" s="190"/>
      <c r="BU1" s="190" t="s">
        <v>212</v>
      </c>
      <c r="BV1" s="190"/>
      <c r="BW1" s="164"/>
      <c r="BX1" s="192" t="s">
        <v>228</v>
      </c>
      <c r="BY1" s="193"/>
      <c r="BZ1" s="194"/>
      <c r="CA1" s="192" t="s">
        <v>227</v>
      </c>
      <c r="CB1" s="193"/>
      <c r="CC1" s="194"/>
      <c r="CD1" s="190" t="s">
        <v>213</v>
      </c>
      <c r="CE1" s="190"/>
      <c r="CF1" s="164"/>
      <c r="CG1" s="190" t="s">
        <v>214</v>
      </c>
      <c r="CH1" s="190"/>
      <c r="CI1" s="190"/>
      <c r="CJ1" s="190"/>
      <c r="CK1" s="190" t="s">
        <v>143</v>
      </c>
      <c r="CL1" s="190"/>
      <c r="CM1" s="190"/>
      <c r="CN1" s="190" t="s">
        <v>182</v>
      </c>
      <c r="CO1" s="190"/>
      <c r="CP1" s="190"/>
      <c r="CQ1" s="191" t="s">
        <v>183</v>
      </c>
      <c r="CR1" s="198"/>
      <c r="CS1" s="199"/>
      <c r="CT1" s="191" t="s">
        <v>184</v>
      </c>
      <c r="CU1" s="198"/>
      <c r="CV1" s="199"/>
      <c r="CW1" s="191" t="s">
        <v>150</v>
      </c>
      <c r="CX1" s="198"/>
      <c r="CY1" s="199"/>
      <c r="CZ1" s="190" t="s">
        <v>142</v>
      </c>
      <c r="DA1" s="190"/>
      <c r="DB1" s="190"/>
      <c r="DC1" s="190"/>
      <c r="DD1" s="190" t="s">
        <v>139</v>
      </c>
      <c r="DE1" s="190"/>
      <c r="DF1" s="190"/>
      <c r="DG1" s="190" t="s">
        <v>1</v>
      </c>
      <c r="DH1" s="190"/>
      <c r="DI1" s="191"/>
      <c r="DJ1" s="190" t="s">
        <v>145</v>
      </c>
      <c r="DK1" s="190"/>
      <c r="DL1" s="190"/>
      <c r="DM1" s="190" t="s">
        <v>140</v>
      </c>
      <c r="DN1" s="190"/>
      <c r="DO1" s="190"/>
      <c r="DP1" s="191" t="s">
        <v>234</v>
      </c>
      <c r="DQ1" s="198"/>
      <c r="DR1" s="199"/>
      <c r="DS1" s="191" t="s">
        <v>235</v>
      </c>
      <c r="DT1" s="198"/>
      <c r="DU1" s="199"/>
      <c r="DV1" s="69"/>
      <c r="DW1" s="6"/>
      <c r="DX1" s="104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</row>
    <row r="2" spans="1:140" s="47" customFormat="1" ht="26.25" customHeight="1" x14ac:dyDescent="0.2">
      <c r="A2" s="44"/>
      <c r="B2" s="45" t="s">
        <v>178</v>
      </c>
      <c r="C2" s="45" t="s">
        <v>179</v>
      </c>
      <c r="D2" s="45" t="s">
        <v>180</v>
      </c>
      <c r="E2" s="45" t="s">
        <v>178</v>
      </c>
      <c r="F2" s="45" t="s">
        <v>179</v>
      </c>
      <c r="G2" s="45" t="s">
        <v>180</v>
      </c>
      <c r="H2" s="45" t="s">
        <v>178</v>
      </c>
      <c r="I2" s="45" t="s">
        <v>179</v>
      </c>
      <c r="J2" s="45" t="s">
        <v>180</v>
      </c>
      <c r="K2" s="45" t="s">
        <v>178</v>
      </c>
      <c r="L2" s="45" t="s">
        <v>179</v>
      </c>
      <c r="M2" s="45" t="s">
        <v>180</v>
      </c>
      <c r="N2" s="45" t="s">
        <v>178</v>
      </c>
      <c r="O2" s="45" t="s">
        <v>179</v>
      </c>
      <c r="P2" s="45" t="s">
        <v>180</v>
      </c>
      <c r="Q2" s="45" t="s">
        <v>178</v>
      </c>
      <c r="R2" s="45" t="s">
        <v>179</v>
      </c>
      <c r="S2" s="45" t="s">
        <v>180</v>
      </c>
      <c r="T2" s="106" t="s">
        <v>194</v>
      </c>
      <c r="U2" s="45" t="s">
        <v>178</v>
      </c>
      <c r="V2" s="45" t="s">
        <v>179</v>
      </c>
      <c r="W2" s="45" t="s">
        <v>180</v>
      </c>
      <c r="X2" s="45" t="s">
        <v>178</v>
      </c>
      <c r="Y2" s="45" t="s">
        <v>179</v>
      </c>
      <c r="Z2" s="45" t="s">
        <v>180</v>
      </c>
      <c r="AA2" s="45" t="s">
        <v>178</v>
      </c>
      <c r="AB2" s="45" t="s">
        <v>179</v>
      </c>
      <c r="AC2" s="45" t="s">
        <v>180</v>
      </c>
      <c r="AD2" s="45" t="s">
        <v>178</v>
      </c>
      <c r="AE2" s="45" t="s">
        <v>179</v>
      </c>
      <c r="AF2" s="45" t="s">
        <v>180</v>
      </c>
      <c r="AG2" s="45" t="s">
        <v>178</v>
      </c>
      <c r="AH2" s="45" t="s">
        <v>179</v>
      </c>
      <c r="AI2" s="45" t="s">
        <v>180</v>
      </c>
      <c r="AJ2" s="45" t="s">
        <v>178</v>
      </c>
      <c r="AK2" s="45" t="s">
        <v>179</v>
      </c>
      <c r="AL2" s="45" t="s">
        <v>180</v>
      </c>
      <c r="AM2" s="45" t="s">
        <v>178</v>
      </c>
      <c r="AN2" s="45" t="s">
        <v>179</v>
      </c>
      <c r="AO2" s="45" t="s">
        <v>180</v>
      </c>
      <c r="AP2" s="45" t="s">
        <v>178</v>
      </c>
      <c r="AQ2" s="45" t="s">
        <v>179</v>
      </c>
      <c r="AR2" s="45" t="s">
        <v>180</v>
      </c>
      <c r="AS2" s="45" t="s">
        <v>178</v>
      </c>
      <c r="AT2" s="45" t="s">
        <v>179</v>
      </c>
      <c r="AU2" s="45" t="s">
        <v>180</v>
      </c>
      <c r="AV2" s="45" t="s">
        <v>178</v>
      </c>
      <c r="AW2" s="45" t="s">
        <v>179</v>
      </c>
      <c r="AX2" s="45" t="s">
        <v>180</v>
      </c>
      <c r="AY2" s="45" t="s">
        <v>178</v>
      </c>
      <c r="AZ2" s="45" t="s">
        <v>179</v>
      </c>
      <c r="BA2" s="45" t="s">
        <v>180</v>
      </c>
      <c r="BB2" s="45" t="s">
        <v>178</v>
      </c>
      <c r="BC2" s="45" t="s">
        <v>179</v>
      </c>
      <c r="BD2" s="45" t="s">
        <v>180</v>
      </c>
      <c r="BE2" s="45" t="s">
        <v>178</v>
      </c>
      <c r="BF2" s="45" t="s">
        <v>179</v>
      </c>
      <c r="BG2" s="45" t="s">
        <v>180</v>
      </c>
      <c r="BH2" s="45" t="s">
        <v>178</v>
      </c>
      <c r="BI2" s="45" t="s">
        <v>179</v>
      </c>
      <c r="BJ2" s="45" t="s">
        <v>180</v>
      </c>
      <c r="BK2" s="107" t="s">
        <v>194</v>
      </c>
      <c r="BL2" s="45" t="s">
        <v>178</v>
      </c>
      <c r="BM2" s="45" t="s">
        <v>179</v>
      </c>
      <c r="BN2" s="45" t="s">
        <v>180</v>
      </c>
      <c r="BO2" s="45" t="s">
        <v>178</v>
      </c>
      <c r="BP2" s="45" t="s">
        <v>179</v>
      </c>
      <c r="BQ2" s="45" t="s">
        <v>180</v>
      </c>
      <c r="BR2" s="45" t="s">
        <v>178</v>
      </c>
      <c r="BS2" s="45" t="s">
        <v>179</v>
      </c>
      <c r="BT2" s="45" t="s">
        <v>180</v>
      </c>
      <c r="BU2" s="45" t="s">
        <v>178</v>
      </c>
      <c r="BV2" s="45" t="s">
        <v>179</v>
      </c>
      <c r="BW2" s="45" t="s">
        <v>180</v>
      </c>
      <c r="BX2" s="45" t="s">
        <v>178</v>
      </c>
      <c r="BY2" s="45" t="s">
        <v>179</v>
      </c>
      <c r="BZ2" s="45" t="s">
        <v>180</v>
      </c>
      <c r="CA2" s="45" t="s">
        <v>178</v>
      </c>
      <c r="CB2" s="45" t="s">
        <v>179</v>
      </c>
      <c r="CC2" s="45" t="s">
        <v>180</v>
      </c>
      <c r="CD2" s="45" t="s">
        <v>178</v>
      </c>
      <c r="CE2" s="45" t="s">
        <v>179</v>
      </c>
      <c r="CF2" s="45" t="s">
        <v>180</v>
      </c>
      <c r="CG2" s="45" t="s">
        <v>178</v>
      </c>
      <c r="CH2" s="45" t="s">
        <v>179</v>
      </c>
      <c r="CI2" s="45" t="s">
        <v>180</v>
      </c>
      <c r="CJ2" s="107" t="s">
        <v>215</v>
      </c>
      <c r="CK2" s="45" t="s">
        <v>178</v>
      </c>
      <c r="CL2" s="45" t="s">
        <v>179</v>
      </c>
      <c r="CM2" s="45" t="s">
        <v>180</v>
      </c>
      <c r="CN2" s="45" t="s">
        <v>178</v>
      </c>
      <c r="CO2" s="45" t="s">
        <v>179</v>
      </c>
      <c r="CP2" s="45" t="s">
        <v>180</v>
      </c>
      <c r="CQ2" s="45" t="s">
        <v>178</v>
      </c>
      <c r="CR2" s="45" t="s">
        <v>179</v>
      </c>
      <c r="CS2" s="45" t="s">
        <v>180</v>
      </c>
      <c r="CT2" s="45" t="s">
        <v>178</v>
      </c>
      <c r="CU2" s="45" t="s">
        <v>179</v>
      </c>
      <c r="CV2" s="45" t="s">
        <v>180</v>
      </c>
      <c r="CW2" s="45" t="s">
        <v>178</v>
      </c>
      <c r="CX2" s="45" t="s">
        <v>179</v>
      </c>
      <c r="CY2" s="45" t="s">
        <v>180</v>
      </c>
      <c r="CZ2" s="45" t="s">
        <v>178</v>
      </c>
      <c r="DA2" s="45" t="s">
        <v>179</v>
      </c>
      <c r="DB2" s="45" t="s">
        <v>180</v>
      </c>
      <c r="DC2" s="106" t="s">
        <v>216</v>
      </c>
      <c r="DD2" s="45" t="s">
        <v>178</v>
      </c>
      <c r="DE2" s="45" t="s">
        <v>179</v>
      </c>
      <c r="DF2" s="45" t="s">
        <v>180</v>
      </c>
      <c r="DG2" s="45" t="s">
        <v>178</v>
      </c>
      <c r="DH2" s="45" t="s">
        <v>179</v>
      </c>
      <c r="DI2" s="45" t="s">
        <v>180</v>
      </c>
      <c r="DJ2" s="45" t="s">
        <v>178</v>
      </c>
      <c r="DK2" s="45" t="s">
        <v>179</v>
      </c>
      <c r="DL2" s="45" t="s">
        <v>180</v>
      </c>
      <c r="DM2" s="45" t="s">
        <v>178</v>
      </c>
      <c r="DN2" s="45" t="s">
        <v>179</v>
      </c>
      <c r="DO2" s="45" t="s">
        <v>180</v>
      </c>
      <c r="DP2" s="45" t="s">
        <v>178</v>
      </c>
      <c r="DQ2" s="45" t="s">
        <v>179</v>
      </c>
      <c r="DR2" s="45" t="s">
        <v>180</v>
      </c>
      <c r="DS2" s="45" t="s">
        <v>178</v>
      </c>
      <c r="DT2" s="45" t="s">
        <v>179</v>
      </c>
      <c r="DU2" s="45" t="s">
        <v>180</v>
      </c>
      <c r="DV2" s="45"/>
      <c r="DW2" s="45" t="s">
        <v>178</v>
      </c>
      <c r="DX2" s="52" t="s">
        <v>179</v>
      </c>
      <c r="DY2" s="45" t="s">
        <v>180</v>
      </c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</row>
    <row r="3" spans="1:140" s="30" customFormat="1" x14ac:dyDescent="0.25">
      <c r="A3" s="6"/>
      <c r="B3" s="108"/>
      <c r="T3" s="74"/>
      <c r="U3" s="2"/>
      <c r="V3" s="2"/>
      <c r="W3" s="2"/>
      <c r="AA3" s="109"/>
      <c r="AB3" s="109"/>
      <c r="AC3" s="109"/>
      <c r="AD3" s="2"/>
      <c r="AE3" s="2"/>
      <c r="AF3" s="2"/>
      <c r="AK3" s="2"/>
      <c r="AL3" s="2"/>
      <c r="AM3" s="2"/>
      <c r="AN3" s="2"/>
      <c r="AO3" s="2"/>
      <c r="AP3" s="2"/>
      <c r="AQ3" s="2"/>
      <c r="AR3" s="2"/>
      <c r="AV3" s="2"/>
      <c r="AW3" s="2"/>
      <c r="AX3" s="2"/>
      <c r="BH3" s="2"/>
      <c r="BI3" s="2"/>
      <c r="BJ3" s="2"/>
      <c r="BK3" s="41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G3" s="2"/>
      <c r="CH3" s="2"/>
      <c r="CI3" s="2"/>
      <c r="CJ3" s="41"/>
      <c r="CK3" s="2"/>
      <c r="CL3" s="2"/>
      <c r="CM3" s="2"/>
      <c r="DC3" s="74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105"/>
      <c r="DX3" s="75"/>
      <c r="DY3" s="6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</row>
    <row r="4" spans="1:140" s="109" customFormat="1" x14ac:dyDescent="0.25">
      <c r="A4" s="37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8"/>
      <c r="V4" s="18"/>
      <c r="W4" s="18"/>
      <c r="X4" s="110"/>
      <c r="Y4" s="110"/>
      <c r="Z4" s="110"/>
      <c r="AA4" s="110"/>
      <c r="AB4" s="110"/>
      <c r="AC4" s="110"/>
      <c r="AD4" s="18"/>
      <c r="AE4" s="18"/>
      <c r="AF4" s="18"/>
      <c r="AG4" s="110"/>
      <c r="AH4" s="110"/>
      <c r="AI4" s="110"/>
      <c r="AJ4" s="110"/>
      <c r="AK4" s="18"/>
      <c r="AL4" s="18"/>
      <c r="AM4" s="18"/>
      <c r="AN4" s="18"/>
      <c r="AO4" s="18"/>
      <c r="AP4" s="18"/>
      <c r="AQ4" s="18"/>
      <c r="AR4" s="18"/>
      <c r="AS4" s="110"/>
      <c r="AT4" s="110"/>
      <c r="AU4" s="110"/>
      <c r="AV4" s="18"/>
      <c r="AW4" s="18"/>
      <c r="AX4" s="18"/>
      <c r="AY4" s="110"/>
      <c r="AZ4" s="110"/>
      <c r="BA4" s="110"/>
      <c r="BB4" s="110"/>
      <c r="BC4" s="110"/>
      <c r="BD4" s="110"/>
      <c r="BE4" s="110"/>
      <c r="BF4" s="110"/>
      <c r="BG4" s="110"/>
      <c r="BH4" s="18"/>
      <c r="BI4" s="18"/>
      <c r="BJ4" s="18"/>
      <c r="BK4" s="42"/>
      <c r="BL4" s="110"/>
      <c r="BM4" s="110"/>
      <c r="BN4" s="110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10"/>
      <c r="CE4" s="110"/>
      <c r="CF4" s="110"/>
      <c r="CG4" s="18"/>
      <c r="CH4" s="18"/>
      <c r="CI4" s="18"/>
      <c r="CJ4" s="42"/>
      <c r="CK4" s="18"/>
      <c r="CL4" s="18"/>
      <c r="CM4" s="18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110"/>
      <c r="DE4" s="110"/>
      <c r="DF4" s="110"/>
      <c r="DG4" s="110"/>
      <c r="DH4" s="110"/>
      <c r="DI4" s="112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75"/>
      <c r="DY4" s="113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</row>
    <row r="5" spans="1:140" s="31" customFormat="1" x14ac:dyDescent="0.25">
      <c r="A5" s="31" t="s">
        <v>63</v>
      </c>
      <c r="B5" s="31">
        <v>1</v>
      </c>
      <c r="C5" s="31">
        <v>0.25</v>
      </c>
      <c r="D5" s="31">
        <v>10</v>
      </c>
      <c r="E5" s="31">
        <v>1</v>
      </c>
      <c r="F5" s="31">
        <v>0.25</v>
      </c>
      <c r="G5" s="31">
        <v>10</v>
      </c>
      <c r="T5" s="76"/>
      <c r="U5" s="115"/>
      <c r="V5" s="115"/>
      <c r="W5" s="115"/>
      <c r="AD5" s="115">
        <v>1</v>
      </c>
      <c r="AE5" s="115">
        <v>0.56000000000000005</v>
      </c>
      <c r="AF5" s="115">
        <v>10</v>
      </c>
      <c r="AJ5" s="31">
        <v>1</v>
      </c>
      <c r="AK5" s="115">
        <v>1.67</v>
      </c>
      <c r="AL5" s="115">
        <v>30</v>
      </c>
      <c r="AM5" s="115"/>
      <c r="AN5" s="115"/>
      <c r="AO5" s="115"/>
      <c r="AP5" s="115">
        <v>1</v>
      </c>
      <c r="AQ5" s="115">
        <v>0.44</v>
      </c>
      <c r="AR5" s="115">
        <v>8</v>
      </c>
      <c r="AS5" s="91"/>
      <c r="AT5" s="91"/>
      <c r="AV5" s="115"/>
      <c r="AW5" s="115"/>
      <c r="AX5" s="115"/>
      <c r="BH5" s="115"/>
      <c r="BI5" s="115"/>
      <c r="BJ5" s="115"/>
      <c r="BK5" s="116"/>
      <c r="BO5" s="115"/>
      <c r="BP5" s="115"/>
      <c r="BQ5" s="115"/>
      <c r="BR5" s="115"/>
      <c r="BS5" s="115"/>
      <c r="BT5" s="115"/>
      <c r="BU5" s="115">
        <v>1</v>
      </c>
      <c r="BV5" s="115">
        <v>0.8</v>
      </c>
      <c r="BW5" s="115">
        <v>15</v>
      </c>
      <c r="BX5" s="115"/>
      <c r="BY5" s="115"/>
      <c r="BZ5" s="115"/>
      <c r="CA5" s="115"/>
      <c r="CB5" s="115"/>
      <c r="CC5" s="115"/>
      <c r="CG5" s="115"/>
      <c r="CH5" s="115"/>
      <c r="CI5" s="115"/>
      <c r="CJ5" s="116"/>
      <c r="CK5" s="115"/>
      <c r="CL5" s="115"/>
      <c r="CM5" s="115"/>
      <c r="DC5" s="76"/>
      <c r="DG5" s="31">
        <v>1</v>
      </c>
      <c r="DH5" s="31">
        <v>0.83</v>
      </c>
      <c r="DI5" s="31">
        <v>30</v>
      </c>
      <c r="DW5" s="6">
        <f>SUM(B5,E5,H5,K5,N5,Q5,U5,X5,AA5,AD5,AG5,AJ5,AM5,AP5,AS5,AV5,AY5,BB5,BE5,BH5,BL5,BO5,BR5,BU5,BX5,CA5,CD5,CG5,CK5,CN5,CQ5,CT5,CW5,CZ5,DD5,DG5,DJ5,DM5,DP5,DS5)</f>
        <v>7</v>
      </c>
      <c r="DX5" s="77">
        <f>SUM(C5,F5,I5,L5,O5,R5,V5,Y5,AB5,AE5,AH5,AK5,AN5,AQ5,AT5,AW5,AZ5,BC5,BF5,BI5,BM5,BP5,BS5,BV5,BY5,CB5,CE5,CH5,CL5,CO5,CR5,CU5,CX5,DA5,DE5,DH5,DK5,DN5,DQ5,DT5)</f>
        <v>4.8</v>
      </c>
      <c r="DY5" s="31">
        <f>SUM(D5,G5,J5,M5,P5,S5,W5,Z5,AC5,AF5,AI5,AL5,AO5,AR5,AU5,AX5,BA5,BD5,BG5,BJ5,BN5,BQ5,BT5,BW5,BZ5,CC5,CF5,CI5,CM5,CP5,CS5,CV5,CY5,DB5,DF5,DI5,DL5,DO5,DR5,DU5)</f>
        <v>113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</row>
    <row r="6" spans="1:140" s="100" customFormat="1" x14ac:dyDescent="0.25">
      <c r="A6" s="100" t="s">
        <v>64</v>
      </c>
      <c r="U6" s="123"/>
      <c r="V6" s="123"/>
      <c r="W6" s="123"/>
      <c r="AD6" s="123"/>
      <c r="AE6" s="123"/>
      <c r="AF6" s="123"/>
      <c r="AJ6" s="103"/>
      <c r="AK6" s="123"/>
      <c r="AL6" s="123"/>
      <c r="AM6" s="123"/>
      <c r="AN6" s="123"/>
      <c r="AO6" s="123"/>
      <c r="AP6" s="123"/>
      <c r="AQ6" s="123"/>
      <c r="AR6" s="123"/>
      <c r="AV6" s="123"/>
      <c r="AW6" s="123"/>
      <c r="AX6" s="123"/>
      <c r="BH6" s="123"/>
      <c r="BI6" s="123"/>
      <c r="BJ6" s="123"/>
      <c r="BK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G6" s="123"/>
      <c r="CH6" s="123"/>
      <c r="CI6" s="123"/>
      <c r="CJ6" s="123"/>
      <c r="CK6" s="123"/>
      <c r="CL6" s="123"/>
      <c r="CM6" s="123"/>
      <c r="DW6" s="102">
        <f t="shared" ref="DW6:DW69" si="0">SUM(B6,E6,H6,K6,N6,Q6,U6,X6,AA6,AD6,AG6,AJ6,AM6,AP6,AS6,AV6,AY6,BB6,BE6,BH6,BL6,BO6,BR6,BU6,BX6,CA6,CD6,CG6,CK6,CN6,CQ6,CT6,CW6,CZ6,DD6,DG6,DJ6,DM6,DP6,DS6)</f>
        <v>0</v>
      </c>
      <c r="DX6" s="100">
        <f t="shared" ref="DX6:DX69" si="1">SUM(C6,F6,I6,L6,O6,R6,V6,Y6,AB6,AE6,AH6,AK6,AN6,AQ6,AT6,AW6,AZ6,BC6,BF6,BI6,BM6,BP6,BS6,BV6,BY6,CB6,CE6,CH6,CL6,CO6,CR6,CU6,CX6,DA6,DE6,DH6,DK6,DN6,DQ6,DT6)</f>
        <v>0</v>
      </c>
      <c r="DY6" s="100">
        <f t="shared" ref="DY6:DY69" si="2">SUM(D6,G6,J6,M6,P6,S6,W6,Z6,AC6,AF6,AI6,AL6,AO6,AR6,AU6,AX6,BA6,BD6,BG6,BJ6,BN6,BQ6,BT6,BW6,BZ6,CC6,CF6,CI6,CM6,CP6,CS6,CV6,CY6,DB6,DF6,DI6,DL6,DO6,DR6,DU6)</f>
        <v>0</v>
      </c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</row>
    <row r="7" spans="1:140" s="100" customFormat="1" ht="13.5" customHeight="1" x14ac:dyDescent="0.25">
      <c r="A7" s="100" t="s">
        <v>65</v>
      </c>
      <c r="U7" s="123"/>
      <c r="V7" s="123"/>
      <c r="W7" s="123"/>
      <c r="AD7" s="123"/>
      <c r="AE7" s="123"/>
      <c r="AF7" s="123"/>
      <c r="AK7" s="123"/>
      <c r="AL7" s="123"/>
      <c r="AM7" s="123"/>
      <c r="AN7" s="123"/>
      <c r="AO7" s="123"/>
      <c r="AP7" s="123"/>
      <c r="AQ7" s="123"/>
      <c r="AR7" s="123"/>
      <c r="AV7" s="123"/>
      <c r="AW7" s="123"/>
      <c r="AX7" s="123"/>
      <c r="BH7" s="123"/>
      <c r="BI7" s="123"/>
      <c r="BJ7" s="123"/>
      <c r="BK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G7" s="123"/>
      <c r="CH7" s="123"/>
      <c r="CI7" s="123"/>
      <c r="CJ7" s="123"/>
      <c r="CK7" s="123"/>
      <c r="CL7" s="123"/>
      <c r="CM7" s="123"/>
      <c r="DW7" s="102">
        <f t="shared" si="0"/>
        <v>0</v>
      </c>
      <c r="DX7" s="100">
        <f t="shared" si="1"/>
        <v>0</v>
      </c>
      <c r="DY7" s="100">
        <f t="shared" si="2"/>
        <v>0</v>
      </c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</row>
    <row r="8" spans="1:140" s="31" customFormat="1" x14ac:dyDescent="0.25">
      <c r="A8" s="31" t="s">
        <v>66</v>
      </c>
      <c r="K8" s="31">
        <v>2</v>
      </c>
      <c r="L8" s="31">
        <v>2</v>
      </c>
      <c r="M8" s="31">
        <v>36</v>
      </c>
      <c r="T8" s="76"/>
      <c r="U8" s="115"/>
      <c r="V8" s="115"/>
      <c r="W8" s="115"/>
      <c r="AD8" s="115"/>
      <c r="AE8" s="115"/>
      <c r="AF8" s="115"/>
      <c r="AK8" s="115"/>
      <c r="AL8" s="115"/>
      <c r="AM8" s="115"/>
      <c r="AN8" s="115"/>
      <c r="AO8" s="115"/>
      <c r="AP8" s="115">
        <v>1</v>
      </c>
      <c r="AQ8" s="115">
        <v>0.44</v>
      </c>
      <c r="AR8" s="115">
        <v>8</v>
      </c>
      <c r="AV8" s="115"/>
      <c r="AW8" s="115"/>
      <c r="AX8" s="115"/>
      <c r="BH8" s="115"/>
      <c r="BI8" s="115"/>
      <c r="BJ8" s="115"/>
      <c r="BK8" s="116"/>
      <c r="BL8" s="31">
        <v>1</v>
      </c>
      <c r="BM8" s="31">
        <v>1.1100000000000001</v>
      </c>
      <c r="BN8" s="31">
        <v>20</v>
      </c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31">
        <v>1</v>
      </c>
      <c r="CE8" s="31">
        <v>0.17</v>
      </c>
      <c r="CF8" s="31">
        <v>3</v>
      </c>
      <c r="CG8" s="115"/>
      <c r="CH8" s="115"/>
      <c r="CI8" s="115"/>
      <c r="CJ8" s="116"/>
      <c r="CK8" s="115"/>
      <c r="CL8" s="115"/>
      <c r="CM8" s="115"/>
      <c r="DC8" s="76"/>
      <c r="DD8" s="31">
        <v>1</v>
      </c>
      <c r="DE8" s="31">
        <v>0.5</v>
      </c>
      <c r="DF8" s="31">
        <v>18</v>
      </c>
      <c r="DW8" s="6">
        <f t="shared" si="0"/>
        <v>6</v>
      </c>
      <c r="DX8" s="77">
        <f t="shared" si="1"/>
        <v>4.22</v>
      </c>
      <c r="DY8" s="31">
        <f t="shared" si="2"/>
        <v>85</v>
      </c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</row>
    <row r="9" spans="1:140" s="86" customFormat="1" x14ac:dyDescent="0.25">
      <c r="A9" s="86" t="s">
        <v>67</v>
      </c>
      <c r="U9" s="143"/>
      <c r="V9" s="143"/>
      <c r="W9" s="143"/>
      <c r="AD9" s="143"/>
      <c r="AE9" s="143"/>
      <c r="AF9" s="143"/>
      <c r="AK9" s="143"/>
      <c r="AL9" s="143"/>
      <c r="AM9" s="143"/>
      <c r="AN9" s="143"/>
      <c r="AO9" s="143"/>
      <c r="AP9" s="143"/>
      <c r="AQ9" s="143"/>
      <c r="AR9" s="143"/>
      <c r="AV9" s="143"/>
      <c r="AW9" s="143"/>
      <c r="AX9" s="143"/>
      <c r="BH9" s="143"/>
      <c r="BI9" s="143"/>
      <c r="BJ9" s="143"/>
      <c r="BK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G9" s="143"/>
      <c r="CH9" s="143"/>
      <c r="CI9" s="143"/>
      <c r="CJ9" s="143"/>
      <c r="CK9" s="143"/>
      <c r="CL9" s="143"/>
      <c r="CM9" s="143"/>
      <c r="DW9" s="92">
        <f t="shared" si="0"/>
        <v>0</v>
      </c>
      <c r="DX9" s="86">
        <f t="shared" si="1"/>
        <v>0</v>
      </c>
      <c r="DY9" s="86">
        <f t="shared" si="2"/>
        <v>0</v>
      </c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</row>
    <row r="10" spans="1:140" s="31" customFormat="1" x14ac:dyDescent="0.25">
      <c r="A10" s="31" t="s">
        <v>164</v>
      </c>
      <c r="K10" s="31">
        <v>1</v>
      </c>
      <c r="L10" s="31">
        <v>1</v>
      </c>
      <c r="M10" s="31">
        <v>18</v>
      </c>
      <c r="T10" s="76"/>
      <c r="U10" s="115"/>
      <c r="V10" s="115"/>
      <c r="W10" s="115"/>
      <c r="AD10" s="115"/>
      <c r="AE10" s="115"/>
      <c r="AF10" s="115"/>
      <c r="AK10" s="115"/>
      <c r="AL10" s="115"/>
      <c r="AM10" s="115"/>
      <c r="AN10" s="115"/>
      <c r="AO10" s="115"/>
      <c r="AP10" s="115"/>
      <c r="AQ10" s="115"/>
      <c r="AR10" s="115"/>
      <c r="AV10" s="115">
        <v>1</v>
      </c>
      <c r="AW10" s="115">
        <v>1.1100000000000001</v>
      </c>
      <c r="AX10" s="115">
        <v>20</v>
      </c>
      <c r="BH10" s="115"/>
      <c r="BI10" s="115"/>
      <c r="BJ10" s="115"/>
      <c r="BK10" s="116"/>
      <c r="BO10" s="115">
        <v>1</v>
      </c>
      <c r="BP10" s="115">
        <v>0.67</v>
      </c>
      <c r="BQ10" s="115">
        <v>12</v>
      </c>
      <c r="BR10" s="115">
        <v>1</v>
      </c>
      <c r="BS10" s="115">
        <v>0.67</v>
      </c>
      <c r="BT10" s="115">
        <v>12</v>
      </c>
      <c r="BU10" s="115"/>
      <c r="BV10" s="115"/>
      <c r="BW10" s="115"/>
      <c r="BX10" s="115"/>
      <c r="BY10" s="115"/>
      <c r="BZ10" s="115"/>
      <c r="CA10" s="115"/>
      <c r="CB10" s="115"/>
      <c r="CC10" s="115"/>
      <c r="CG10" s="115"/>
      <c r="CH10" s="115"/>
      <c r="CI10" s="115"/>
      <c r="CJ10" s="116"/>
      <c r="CK10" s="115"/>
      <c r="CL10" s="115"/>
      <c r="CM10" s="115"/>
      <c r="DC10" s="76"/>
      <c r="DJ10" s="31">
        <v>1</v>
      </c>
      <c r="DK10" s="31">
        <v>1</v>
      </c>
      <c r="DL10" s="31">
        <v>36</v>
      </c>
      <c r="DP10" s="31">
        <v>1</v>
      </c>
      <c r="DQ10" s="31">
        <v>1</v>
      </c>
      <c r="DR10" s="31">
        <v>36</v>
      </c>
      <c r="DS10" s="31">
        <v>1</v>
      </c>
      <c r="DT10" s="31">
        <v>1</v>
      </c>
      <c r="DU10" s="31">
        <v>18</v>
      </c>
      <c r="DW10" s="6">
        <f t="shared" si="0"/>
        <v>7</v>
      </c>
      <c r="DX10" s="77">
        <f t="shared" si="1"/>
        <v>6.45</v>
      </c>
      <c r="DY10" s="31">
        <f t="shared" si="2"/>
        <v>152</v>
      </c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</row>
    <row r="11" spans="1:140" s="31" customFormat="1" x14ac:dyDescent="0.25">
      <c r="A11" s="31" t="s">
        <v>163</v>
      </c>
      <c r="K11" s="31">
        <v>2</v>
      </c>
      <c r="L11" s="31">
        <v>2</v>
      </c>
      <c r="M11" s="31">
        <v>36</v>
      </c>
      <c r="N11" s="31">
        <v>1</v>
      </c>
      <c r="O11" s="31">
        <v>1</v>
      </c>
      <c r="P11" s="31">
        <v>18</v>
      </c>
      <c r="T11" s="76"/>
      <c r="U11" s="115">
        <v>1</v>
      </c>
      <c r="V11" s="115">
        <v>1</v>
      </c>
      <c r="W11" s="115">
        <v>18</v>
      </c>
      <c r="AD11" s="115"/>
      <c r="AE11" s="115"/>
      <c r="AF11" s="115"/>
      <c r="AK11" s="115"/>
      <c r="AL11" s="115"/>
      <c r="AM11" s="115"/>
      <c r="AN11" s="115"/>
      <c r="AO11" s="115"/>
      <c r="AP11" s="115"/>
      <c r="AQ11" s="115"/>
      <c r="AR11" s="115"/>
      <c r="AV11" s="115"/>
      <c r="AW11" s="115"/>
      <c r="AX11" s="115"/>
      <c r="BH11" s="115"/>
      <c r="BI11" s="115"/>
      <c r="BJ11" s="115"/>
      <c r="BK11" s="116"/>
      <c r="BL11" s="31">
        <v>1</v>
      </c>
      <c r="BM11" s="31">
        <v>1.33</v>
      </c>
      <c r="BN11" s="31">
        <v>24</v>
      </c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G11" s="115"/>
      <c r="CH11" s="115"/>
      <c r="CI11" s="115"/>
      <c r="CJ11" s="116"/>
      <c r="CK11" s="115"/>
      <c r="CL11" s="115"/>
      <c r="CM11" s="115"/>
      <c r="DC11" s="76"/>
      <c r="DD11" s="31">
        <v>1</v>
      </c>
      <c r="DE11" s="31">
        <v>1</v>
      </c>
      <c r="DF11" s="31">
        <v>36</v>
      </c>
      <c r="DW11" s="6">
        <f t="shared" si="0"/>
        <v>6</v>
      </c>
      <c r="DX11" s="77">
        <f t="shared" si="1"/>
        <v>6.33</v>
      </c>
      <c r="DY11" s="31">
        <f t="shared" si="2"/>
        <v>132</v>
      </c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</row>
    <row r="12" spans="1:140" s="79" customFormat="1" x14ac:dyDescent="0.25">
      <c r="A12" s="79" t="s">
        <v>77</v>
      </c>
      <c r="K12" s="79">
        <v>4</v>
      </c>
      <c r="L12" s="79">
        <v>4</v>
      </c>
      <c r="M12" s="79">
        <v>72</v>
      </c>
      <c r="N12" s="79">
        <v>3</v>
      </c>
      <c r="O12" s="79">
        <v>5</v>
      </c>
      <c r="P12" s="79">
        <v>90</v>
      </c>
      <c r="U12" s="139"/>
      <c r="V12" s="139"/>
      <c r="W12" s="139"/>
      <c r="AD12" s="139"/>
      <c r="AE12" s="139"/>
      <c r="AF12" s="139"/>
      <c r="AJ12" s="79">
        <v>3</v>
      </c>
      <c r="AK12" s="139">
        <v>5</v>
      </c>
      <c r="AL12" s="139">
        <v>90</v>
      </c>
      <c r="AM12" s="139"/>
      <c r="AN12" s="139"/>
      <c r="AO12" s="139"/>
      <c r="AP12" s="139"/>
      <c r="AQ12" s="139"/>
      <c r="AR12" s="139"/>
      <c r="AV12" s="139"/>
      <c r="AW12" s="139"/>
      <c r="AX12" s="139"/>
      <c r="BH12" s="139"/>
      <c r="BI12" s="139"/>
      <c r="BJ12" s="139"/>
      <c r="BK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G12" s="139"/>
      <c r="CH12" s="139"/>
      <c r="CI12" s="139"/>
      <c r="CJ12" s="139"/>
      <c r="CK12" s="139">
        <v>1</v>
      </c>
      <c r="CL12" s="139">
        <v>1</v>
      </c>
      <c r="CM12" s="139">
        <v>20</v>
      </c>
      <c r="DG12" s="79">
        <v>5</v>
      </c>
      <c r="DH12" s="79">
        <v>5</v>
      </c>
      <c r="DI12" s="79">
        <v>180</v>
      </c>
      <c r="DW12" s="140">
        <f t="shared" si="0"/>
        <v>16</v>
      </c>
      <c r="DX12" s="79">
        <f t="shared" si="1"/>
        <v>20</v>
      </c>
      <c r="DY12" s="79">
        <f t="shared" si="2"/>
        <v>452</v>
      </c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</row>
    <row r="13" spans="1:140" s="31" customFormat="1" x14ac:dyDescent="0.25">
      <c r="A13" s="31" t="s">
        <v>220</v>
      </c>
      <c r="T13" s="76"/>
      <c r="U13" s="115"/>
      <c r="V13" s="115"/>
      <c r="W13" s="115"/>
      <c r="AD13" s="115"/>
      <c r="AE13" s="115"/>
      <c r="AF13" s="115"/>
      <c r="AJ13" s="31">
        <v>1</v>
      </c>
      <c r="AK13" s="115">
        <v>1</v>
      </c>
      <c r="AL13" s="115">
        <v>18</v>
      </c>
      <c r="AM13" s="115"/>
      <c r="AN13" s="115"/>
      <c r="AO13" s="115"/>
      <c r="AP13" s="115"/>
      <c r="AQ13" s="115"/>
      <c r="AR13" s="115"/>
      <c r="AV13" s="115"/>
      <c r="AW13" s="115"/>
      <c r="AX13" s="115"/>
      <c r="BH13" s="115"/>
      <c r="BI13" s="115"/>
      <c r="BJ13" s="115"/>
      <c r="BK13" s="116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G13" s="115"/>
      <c r="CH13" s="115"/>
      <c r="CI13" s="115"/>
      <c r="CJ13" s="116"/>
      <c r="CK13" s="115">
        <v>1</v>
      </c>
      <c r="CL13" s="115">
        <v>1</v>
      </c>
      <c r="CM13" s="115">
        <v>20</v>
      </c>
      <c r="DC13" s="76"/>
      <c r="DG13" s="31">
        <v>2</v>
      </c>
      <c r="DH13" s="31">
        <v>2</v>
      </c>
      <c r="DI13" s="31">
        <v>72</v>
      </c>
      <c r="DJ13" s="31">
        <v>1</v>
      </c>
      <c r="DK13" s="31">
        <v>1</v>
      </c>
      <c r="DL13" s="31">
        <v>36</v>
      </c>
      <c r="DW13" s="6">
        <f t="shared" si="0"/>
        <v>5</v>
      </c>
      <c r="DX13" s="77">
        <f t="shared" si="1"/>
        <v>5</v>
      </c>
      <c r="DY13" s="31">
        <f t="shared" si="2"/>
        <v>146</v>
      </c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</row>
    <row r="14" spans="1:140" s="31" customFormat="1" x14ac:dyDescent="0.25">
      <c r="A14" s="31" t="s">
        <v>78</v>
      </c>
      <c r="K14" s="31">
        <v>1</v>
      </c>
      <c r="L14" s="31">
        <v>1</v>
      </c>
      <c r="M14" s="31">
        <v>18</v>
      </c>
      <c r="N14" s="31">
        <v>1</v>
      </c>
      <c r="O14" s="31">
        <v>1</v>
      </c>
      <c r="P14" s="31">
        <v>18</v>
      </c>
      <c r="T14" s="76"/>
      <c r="U14" s="115">
        <v>1</v>
      </c>
      <c r="V14" s="115">
        <v>1</v>
      </c>
      <c r="W14" s="115">
        <v>18</v>
      </c>
      <c r="AD14" s="115"/>
      <c r="AE14" s="115"/>
      <c r="AF14" s="115"/>
      <c r="AK14" s="115"/>
      <c r="AL14" s="115"/>
      <c r="AM14" s="115"/>
      <c r="AN14" s="115"/>
      <c r="AO14" s="115"/>
      <c r="AP14" s="115">
        <v>1</v>
      </c>
      <c r="AQ14" s="115">
        <v>1</v>
      </c>
      <c r="AR14" s="115">
        <v>18</v>
      </c>
      <c r="AV14" s="115"/>
      <c r="AW14" s="115"/>
      <c r="AX14" s="115"/>
      <c r="BH14" s="115"/>
      <c r="BI14" s="115"/>
      <c r="BJ14" s="115"/>
      <c r="BK14" s="116"/>
      <c r="BL14" s="31">
        <v>1</v>
      </c>
      <c r="BM14" s="31">
        <v>1.39</v>
      </c>
      <c r="BN14" s="31">
        <v>25</v>
      </c>
      <c r="BO14" s="115">
        <v>1</v>
      </c>
      <c r="BP14" s="115">
        <v>0.5</v>
      </c>
      <c r="BQ14" s="115">
        <v>9</v>
      </c>
      <c r="BR14" s="115">
        <v>1</v>
      </c>
      <c r="BS14" s="115">
        <v>0.5</v>
      </c>
      <c r="BT14" s="115">
        <v>9</v>
      </c>
      <c r="BU14" s="115"/>
      <c r="BV14" s="115"/>
      <c r="BW14" s="115"/>
      <c r="BX14" s="115"/>
      <c r="BY14" s="115"/>
      <c r="BZ14" s="115"/>
      <c r="CA14" s="115"/>
      <c r="CB14" s="115"/>
      <c r="CC14" s="115"/>
      <c r="CD14" s="31">
        <v>1</v>
      </c>
      <c r="CE14" s="31">
        <v>1</v>
      </c>
      <c r="CF14" s="31">
        <v>18</v>
      </c>
      <c r="CG14" s="115"/>
      <c r="CH14" s="115"/>
      <c r="CI14" s="115"/>
      <c r="CJ14" s="116"/>
      <c r="CK14" s="115">
        <v>1</v>
      </c>
      <c r="CL14" s="115">
        <v>1.5</v>
      </c>
      <c r="CM14" s="115">
        <v>30</v>
      </c>
      <c r="DC14" s="76"/>
      <c r="DW14" s="6">
        <f t="shared" si="0"/>
        <v>9</v>
      </c>
      <c r="DX14" s="77">
        <f t="shared" si="1"/>
        <v>8.89</v>
      </c>
      <c r="DY14" s="31">
        <f t="shared" si="2"/>
        <v>163</v>
      </c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</row>
    <row r="15" spans="1:140" s="79" customFormat="1" x14ac:dyDescent="0.25">
      <c r="A15" s="79" t="s">
        <v>68</v>
      </c>
      <c r="B15" s="79">
        <v>1</v>
      </c>
      <c r="C15" s="79">
        <v>1</v>
      </c>
      <c r="D15" s="79">
        <v>40</v>
      </c>
      <c r="K15" s="79">
        <v>3</v>
      </c>
      <c r="L15" s="79">
        <v>3</v>
      </c>
      <c r="M15" s="79">
        <v>54</v>
      </c>
      <c r="U15" s="139">
        <v>1</v>
      </c>
      <c r="V15" s="139">
        <v>0.44</v>
      </c>
      <c r="W15" s="139">
        <v>8</v>
      </c>
      <c r="Y15" s="79">
        <v>0.1</v>
      </c>
      <c r="Z15" s="79">
        <v>2</v>
      </c>
      <c r="AD15" s="139"/>
      <c r="AE15" s="139"/>
      <c r="AF15" s="139"/>
      <c r="AK15" s="139"/>
      <c r="AL15" s="139"/>
      <c r="AM15" s="139"/>
      <c r="AN15" s="139"/>
      <c r="AO15" s="139"/>
      <c r="AP15" s="139">
        <v>1</v>
      </c>
      <c r="AQ15" s="139">
        <v>0.44</v>
      </c>
      <c r="AR15" s="139">
        <v>8</v>
      </c>
      <c r="AV15" s="139"/>
      <c r="AW15" s="139"/>
      <c r="AX15" s="139"/>
      <c r="BH15" s="139"/>
      <c r="BI15" s="139"/>
      <c r="BJ15" s="139"/>
      <c r="BK15" s="139"/>
      <c r="BO15" s="139"/>
      <c r="BP15" s="139"/>
      <c r="BQ15" s="139"/>
      <c r="BR15" s="139">
        <v>1</v>
      </c>
      <c r="BS15" s="139">
        <v>1</v>
      </c>
      <c r="BT15" s="139">
        <v>18</v>
      </c>
      <c r="BU15" s="139"/>
      <c r="BV15" s="139"/>
      <c r="BW15" s="139"/>
      <c r="BX15" s="139"/>
      <c r="BY15" s="139"/>
      <c r="BZ15" s="139"/>
      <c r="CA15" s="139"/>
      <c r="CB15" s="139"/>
      <c r="CC15" s="139"/>
      <c r="CG15" s="139"/>
      <c r="CH15" s="139"/>
      <c r="CI15" s="139"/>
      <c r="CJ15" s="139"/>
      <c r="CK15" s="139">
        <v>2</v>
      </c>
      <c r="CL15" s="139">
        <v>2</v>
      </c>
      <c r="CM15" s="139">
        <v>40</v>
      </c>
      <c r="CN15" s="79">
        <v>5</v>
      </c>
      <c r="CO15" s="79">
        <v>5</v>
      </c>
      <c r="CP15" s="79">
        <v>100</v>
      </c>
      <c r="CQ15" s="79">
        <v>1</v>
      </c>
      <c r="CR15" s="79">
        <v>0.5</v>
      </c>
      <c r="CS15" s="79">
        <v>10</v>
      </c>
      <c r="DD15" s="79">
        <v>4</v>
      </c>
      <c r="DE15" s="79">
        <v>4</v>
      </c>
      <c r="DF15" s="79">
        <v>144</v>
      </c>
      <c r="DG15" s="79">
        <v>2</v>
      </c>
      <c r="DH15" s="79">
        <v>2</v>
      </c>
      <c r="DI15" s="79">
        <v>50</v>
      </c>
      <c r="DJ15" s="79">
        <v>1</v>
      </c>
      <c r="DK15" s="79">
        <v>1</v>
      </c>
      <c r="DL15" s="79">
        <v>36</v>
      </c>
      <c r="DW15" s="140">
        <f t="shared" si="0"/>
        <v>22</v>
      </c>
      <c r="DX15" s="79">
        <f t="shared" si="1"/>
        <v>20.48</v>
      </c>
      <c r="DY15" s="79">
        <f t="shared" si="2"/>
        <v>510</v>
      </c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</row>
    <row r="16" spans="1:140" s="31" customFormat="1" x14ac:dyDescent="0.25">
      <c r="A16" s="31" t="s">
        <v>69</v>
      </c>
      <c r="T16" s="76"/>
      <c r="U16" s="115"/>
      <c r="V16" s="115"/>
      <c r="W16" s="115"/>
      <c r="AD16" s="115"/>
      <c r="AE16" s="115"/>
      <c r="AF16" s="115"/>
      <c r="AG16" s="31">
        <v>1</v>
      </c>
      <c r="AH16" s="31">
        <v>0.17</v>
      </c>
      <c r="AI16" s="31">
        <v>3</v>
      </c>
      <c r="AJ16" s="31">
        <v>1</v>
      </c>
      <c r="AK16" s="115">
        <v>1</v>
      </c>
      <c r="AL16" s="115">
        <v>18</v>
      </c>
      <c r="AM16" s="115">
        <v>1</v>
      </c>
      <c r="AN16" s="115">
        <v>0.17</v>
      </c>
      <c r="AO16" s="115">
        <v>3</v>
      </c>
      <c r="AP16" s="115"/>
      <c r="AQ16" s="115"/>
      <c r="AR16" s="115"/>
      <c r="AV16" s="115"/>
      <c r="AW16" s="115"/>
      <c r="AX16" s="115"/>
      <c r="BH16" s="115"/>
      <c r="BI16" s="115"/>
      <c r="BJ16" s="115"/>
      <c r="BK16" s="116"/>
      <c r="BO16" s="115">
        <v>1</v>
      </c>
      <c r="BP16" s="115">
        <v>1</v>
      </c>
      <c r="BQ16" s="115">
        <v>18</v>
      </c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G16" s="115"/>
      <c r="CH16" s="115"/>
      <c r="CI16" s="115"/>
      <c r="CJ16" s="116"/>
      <c r="CK16" s="115"/>
      <c r="CL16" s="115"/>
      <c r="CM16" s="115"/>
      <c r="CN16" s="31">
        <v>1</v>
      </c>
      <c r="CO16" s="31">
        <v>1</v>
      </c>
      <c r="CP16" s="31">
        <v>20</v>
      </c>
      <c r="CQ16" s="31">
        <v>1</v>
      </c>
      <c r="CR16" s="31">
        <v>1</v>
      </c>
      <c r="CS16" s="31">
        <v>20</v>
      </c>
      <c r="CZ16" s="31">
        <v>1</v>
      </c>
      <c r="DA16" s="31">
        <v>0.22</v>
      </c>
      <c r="DB16" s="31">
        <v>4</v>
      </c>
      <c r="DC16" s="76" t="s">
        <v>290</v>
      </c>
      <c r="DD16" s="31">
        <v>1</v>
      </c>
      <c r="DE16" s="31">
        <v>0.5</v>
      </c>
      <c r="DF16" s="31">
        <v>18</v>
      </c>
      <c r="DG16" s="31">
        <v>4</v>
      </c>
      <c r="DH16" s="31">
        <v>4</v>
      </c>
      <c r="DI16" s="31">
        <v>100</v>
      </c>
      <c r="DW16" s="6">
        <f t="shared" si="0"/>
        <v>12</v>
      </c>
      <c r="DX16" s="77">
        <f t="shared" si="1"/>
        <v>9.0599999999999987</v>
      </c>
      <c r="DY16" s="31">
        <f t="shared" si="2"/>
        <v>204</v>
      </c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</row>
    <row r="17" spans="1:140" s="86" customFormat="1" x14ac:dyDescent="0.25">
      <c r="A17" s="86" t="s">
        <v>70</v>
      </c>
      <c r="U17" s="143"/>
      <c r="V17" s="143"/>
      <c r="W17" s="143"/>
      <c r="AD17" s="143"/>
      <c r="AE17" s="143"/>
      <c r="AF17" s="143"/>
      <c r="AK17" s="143"/>
      <c r="AL17" s="143"/>
      <c r="AM17" s="143"/>
      <c r="AN17" s="143"/>
      <c r="AO17" s="143"/>
      <c r="AP17" s="143"/>
      <c r="AQ17" s="143"/>
      <c r="AR17" s="143"/>
      <c r="AV17" s="143"/>
      <c r="AW17" s="143"/>
      <c r="AX17" s="143"/>
      <c r="BH17" s="143"/>
      <c r="BI17" s="143"/>
      <c r="BJ17" s="143"/>
      <c r="BK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G17" s="143"/>
      <c r="CH17" s="143"/>
      <c r="CI17" s="143"/>
      <c r="CJ17" s="143"/>
      <c r="CK17" s="143"/>
      <c r="CL17" s="143"/>
      <c r="CM17" s="143"/>
      <c r="DW17" s="92">
        <f t="shared" si="0"/>
        <v>0</v>
      </c>
      <c r="DX17" s="86">
        <f t="shared" si="1"/>
        <v>0</v>
      </c>
      <c r="DY17" s="86">
        <f t="shared" si="2"/>
        <v>0</v>
      </c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</row>
    <row r="18" spans="1:140" s="31" customFormat="1" x14ac:dyDescent="0.25">
      <c r="A18" s="31" t="s">
        <v>71</v>
      </c>
      <c r="N18" s="31">
        <v>2</v>
      </c>
      <c r="O18" s="31">
        <v>2.2000000000000002</v>
      </c>
      <c r="P18" s="31">
        <v>40</v>
      </c>
      <c r="T18" s="76"/>
      <c r="U18" s="115">
        <v>1</v>
      </c>
      <c r="V18" s="115">
        <v>0.5</v>
      </c>
      <c r="W18" s="115">
        <v>9</v>
      </c>
      <c r="Y18" s="31">
        <v>0.5</v>
      </c>
      <c r="Z18" s="31">
        <v>9</v>
      </c>
      <c r="AD18" s="115"/>
      <c r="AE18" s="115"/>
      <c r="AF18" s="115"/>
      <c r="AG18" s="31">
        <v>2</v>
      </c>
      <c r="AH18" s="31">
        <v>2</v>
      </c>
      <c r="AI18" s="31">
        <v>36</v>
      </c>
      <c r="AJ18" s="31">
        <v>2</v>
      </c>
      <c r="AK18" s="115">
        <v>2.2200000000000002</v>
      </c>
      <c r="AL18" s="115">
        <v>40</v>
      </c>
      <c r="AM18" s="115"/>
      <c r="AN18" s="115"/>
      <c r="AO18" s="115"/>
      <c r="AP18" s="115">
        <v>1</v>
      </c>
      <c r="AQ18" s="115">
        <v>1</v>
      </c>
      <c r="AR18" s="115">
        <v>18</v>
      </c>
      <c r="AV18" s="115"/>
      <c r="AW18" s="115"/>
      <c r="AX18" s="115"/>
      <c r="BH18" s="115"/>
      <c r="BI18" s="115"/>
      <c r="BJ18" s="115"/>
      <c r="BK18" s="116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G18" s="115"/>
      <c r="CH18" s="115"/>
      <c r="CI18" s="115"/>
      <c r="CJ18" s="116"/>
      <c r="CK18" s="115"/>
      <c r="CL18" s="115"/>
      <c r="CM18" s="115"/>
      <c r="DC18" s="76"/>
      <c r="DG18" s="31">
        <v>1</v>
      </c>
      <c r="DH18" s="31">
        <v>1</v>
      </c>
      <c r="DI18" s="31">
        <v>36</v>
      </c>
      <c r="DW18" s="6">
        <f t="shared" si="0"/>
        <v>9</v>
      </c>
      <c r="DX18" s="77">
        <f t="shared" si="1"/>
        <v>9.42</v>
      </c>
      <c r="DY18" s="31">
        <f t="shared" si="2"/>
        <v>188</v>
      </c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</row>
    <row r="19" spans="1:140" s="31" customFormat="1" ht="16.5" customHeight="1" x14ac:dyDescent="0.25">
      <c r="A19" s="31" t="s">
        <v>72</v>
      </c>
      <c r="T19" s="76"/>
      <c r="U19" s="115"/>
      <c r="V19" s="115"/>
      <c r="W19" s="115"/>
      <c r="AD19" s="115"/>
      <c r="AE19" s="115"/>
      <c r="AF19" s="115"/>
      <c r="AJ19" s="91"/>
      <c r="AK19" s="115"/>
      <c r="AL19" s="115"/>
      <c r="AM19" s="115"/>
      <c r="AN19" s="115"/>
      <c r="AO19" s="115"/>
      <c r="AP19" s="115"/>
      <c r="AQ19" s="115"/>
      <c r="AR19" s="115"/>
      <c r="AV19" s="115">
        <v>1</v>
      </c>
      <c r="AW19" s="115">
        <v>1</v>
      </c>
      <c r="AX19" s="115">
        <v>18</v>
      </c>
      <c r="BH19" s="115"/>
      <c r="BI19" s="115"/>
      <c r="BJ19" s="115"/>
      <c r="BK19" s="116"/>
      <c r="BL19" s="31">
        <v>1</v>
      </c>
      <c r="BM19" s="31">
        <v>1</v>
      </c>
      <c r="BN19" s="31">
        <v>18</v>
      </c>
      <c r="BO19" s="115"/>
      <c r="BP19" s="115"/>
      <c r="BQ19" s="115"/>
      <c r="BR19" s="115">
        <v>1</v>
      </c>
      <c r="BS19" s="115">
        <v>1</v>
      </c>
      <c r="BT19" s="115">
        <v>18</v>
      </c>
      <c r="BU19" s="115"/>
      <c r="BV19" s="115"/>
      <c r="BW19" s="115"/>
      <c r="BX19" s="115"/>
      <c r="BY19" s="115"/>
      <c r="BZ19" s="115"/>
      <c r="CA19" s="115"/>
      <c r="CB19" s="115"/>
      <c r="CC19" s="115"/>
      <c r="CG19" s="115"/>
      <c r="CH19" s="115"/>
      <c r="CI19" s="115"/>
      <c r="CJ19" s="116"/>
      <c r="CK19" s="115"/>
      <c r="CL19" s="115"/>
      <c r="CM19" s="115"/>
      <c r="DC19" s="76"/>
      <c r="DW19" s="6">
        <f t="shared" si="0"/>
        <v>3</v>
      </c>
      <c r="DX19" s="77">
        <f t="shared" si="1"/>
        <v>3</v>
      </c>
      <c r="DY19" s="31">
        <f t="shared" si="2"/>
        <v>54</v>
      </c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</row>
    <row r="20" spans="1:140" s="31" customFormat="1" x14ac:dyDescent="0.25">
      <c r="A20" s="31" t="s">
        <v>73</v>
      </c>
      <c r="T20" s="76"/>
      <c r="U20" s="115">
        <v>1</v>
      </c>
      <c r="V20" s="115">
        <v>1</v>
      </c>
      <c r="W20" s="115">
        <v>18</v>
      </c>
      <c r="AD20" s="115"/>
      <c r="AE20" s="115"/>
      <c r="AF20" s="115"/>
      <c r="AK20" s="115"/>
      <c r="AL20" s="115"/>
      <c r="AM20" s="115"/>
      <c r="AN20" s="115"/>
      <c r="AO20" s="115"/>
      <c r="AP20" s="115"/>
      <c r="AQ20" s="115"/>
      <c r="AR20" s="115"/>
      <c r="AS20" s="31">
        <v>1</v>
      </c>
      <c r="AT20" s="31">
        <v>0.5</v>
      </c>
      <c r="AU20" s="31">
        <v>9</v>
      </c>
      <c r="AV20" s="115"/>
      <c r="AW20" s="115"/>
      <c r="AX20" s="115"/>
      <c r="BH20" s="115"/>
      <c r="BI20" s="115"/>
      <c r="BJ20" s="115"/>
      <c r="BK20" s="116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G20" s="115"/>
      <c r="CH20" s="115"/>
      <c r="CI20" s="115"/>
      <c r="CJ20" s="116"/>
      <c r="CK20" s="115"/>
      <c r="CL20" s="115"/>
      <c r="CM20" s="115"/>
      <c r="DC20" s="76"/>
      <c r="DM20" s="31">
        <v>1</v>
      </c>
      <c r="DN20" s="31">
        <v>1</v>
      </c>
      <c r="DO20" s="31">
        <v>36</v>
      </c>
      <c r="DW20" s="6">
        <f t="shared" si="0"/>
        <v>3</v>
      </c>
      <c r="DX20" s="77">
        <f t="shared" si="1"/>
        <v>2.5</v>
      </c>
      <c r="DY20" s="31">
        <f t="shared" si="2"/>
        <v>63</v>
      </c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</row>
    <row r="21" spans="1:140" s="31" customFormat="1" x14ac:dyDescent="0.25">
      <c r="A21" s="31" t="s">
        <v>74</v>
      </c>
      <c r="T21" s="76"/>
      <c r="U21" s="115"/>
      <c r="V21" s="115"/>
      <c r="W21" s="115"/>
      <c r="AD21" s="115"/>
      <c r="AE21" s="115"/>
      <c r="AF21" s="115"/>
      <c r="AK21" s="115"/>
      <c r="AL21" s="115"/>
      <c r="AM21" s="115"/>
      <c r="AN21" s="115"/>
      <c r="AO21" s="115"/>
      <c r="AP21" s="115"/>
      <c r="AQ21" s="115"/>
      <c r="AR21" s="115"/>
      <c r="AV21" s="115"/>
      <c r="AW21" s="115"/>
      <c r="AX21" s="115"/>
      <c r="BH21" s="115"/>
      <c r="BI21" s="115"/>
      <c r="BJ21" s="115"/>
      <c r="BK21" s="116"/>
      <c r="BO21" s="115"/>
      <c r="BP21" s="115"/>
      <c r="BQ21" s="115"/>
      <c r="BR21" s="115"/>
      <c r="BS21" s="115"/>
      <c r="BT21" s="115"/>
      <c r="BU21" s="115">
        <v>1</v>
      </c>
      <c r="BV21" s="115">
        <v>1</v>
      </c>
      <c r="BW21" s="115">
        <v>18</v>
      </c>
      <c r="BX21" s="115"/>
      <c r="BY21" s="115"/>
      <c r="BZ21" s="115"/>
      <c r="CA21" s="115"/>
      <c r="CB21" s="115"/>
      <c r="CC21" s="115"/>
      <c r="CD21" s="31">
        <v>1</v>
      </c>
      <c r="CE21" s="31">
        <v>1</v>
      </c>
      <c r="CF21" s="31">
        <v>18</v>
      </c>
      <c r="CG21" s="115"/>
      <c r="CH21" s="115"/>
      <c r="CI21" s="115"/>
      <c r="CJ21" s="116"/>
      <c r="CK21" s="115"/>
      <c r="CL21" s="115"/>
      <c r="CM21" s="115"/>
      <c r="DC21" s="76"/>
      <c r="DW21" s="6">
        <f t="shared" si="0"/>
        <v>2</v>
      </c>
      <c r="DX21" s="77">
        <f t="shared" si="1"/>
        <v>2</v>
      </c>
      <c r="DY21" s="31">
        <f t="shared" si="2"/>
        <v>36</v>
      </c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</row>
    <row r="22" spans="1:140" s="31" customFormat="1" ht="16.5" customHeight="1" x14ac:dyDescent="0.25">
      <c r="A22" s="31" t="s">
        <v>76</v>
      </c>
      <c r="T22" s="76"/>
      <c r="U22" s="115"/>
      <c r="V22" s="115"/>
      <c r="W22" s="115"/>
      <c r="AD22" s="115"/>
      <c r="AE22" s="115"/>
      <c r="AF22" s="115"/>
      <c r="AJ22" s="31">
        <v>1</v>
      </c>
      <c r="AK22" s="115">
        <v>1.5</v>
      </c>
      <c r="AL22" s="115">
        <v>27</v>
      </c>
      <c r="AM22" s="115">
        <v>1</v>
      </c>
      <c r="AN22" s="115">
        <v>1.1100000000000001</v>
      </c>
      <c r="AO22" s="115">
        <v>20</v>
      </c>
      <c r="AP22" s="115">
        <v>1</v>
      </c>
      <c r="AQ22" s="115">
        <v>1</v>
      </c>
      <c r="AR22" s="115">
        <v>18</v>
      </c>
      <c r="AV22" s="115"/>
      <c r="AW22" s="115"/>
      <c r="AX22" s="115"/>
      <c r="BH22" s="115"/>
      <c r="BI22" s="115"/>
      <c r="BJ22" s="115"/>
      <c r="BK22" s="116"/>
      <c r="BL22" s="31">
        <v>1</v>
      </c>
      <c r="BM22" s="31">
        <v>1.5</v>
      </c>
      <c r="BN22" s="31">
        <v>27</v>
      </c>
      <c r="BO22" s="115"/>
      <c r="BP22" s="115"/>
      <c r="BQ22" s="115"/>
      <c r="BR22" s="115">
        <v>1</v>
      </c>
      <c r="BS22" s="115">
        <v>1.33</v>
      </c>
      <c r="BT22" s="115">
        <v>24</v>
      </c>
      <c r="BU22" s="115"/>
      <c r="BV22" s="115"/>
      <c r="BW22" s="115"/>
      <c r="BX22" s="115">
        <v>1</v>
      </c>
      <c r="BY22" s="115">
        <v>1</v>
      </c>
      <c r="BZ22" s="115">
        <v>18</v>
      </c>
      <c r="CA22" s="115"/>
      <c r="CB22" s="115"/>
      <c r="CC22" s="115"/>
      <c r="CD22" s="31">
        <v>1</v>
      </c>
      <c r="CE22" s="31">
        <v>1.1100000000000001</v>
      </c>
      <c r="CF22" s="31">
        <v>20</v>
      </c>
      <c r="CG22" s="115"/>
      <c r="CH22" s="115"/>
      <c r="CI22" s="115"/>
      <c r="CJ22" s="116"/>
      <c r="CK22" s="115"/>
      <c r="CL22" s="115"/>
      <c r="CM22" s="115"/>
      <c r="DC22" s="76"/>
      <c r="DM22" s="31">
        <v>1</v>
      </c>
      <c r="DN22" s="31">
        <v>1</v>
      </c>
      <c r="DO22" s="31">
        <v>36</v>
      </c>
      <c r="DW22" s="6">
        <f t="shared" si="0"/>
        <v>8</v>
      </c>
      <c r="DX22" s="77">
        <f t="shared" si="1"/>
        <v>9.5500000000000007</v>
      </c>
      <c r="DY22" s="31">
        <f t="shared" si="2"/>
        <v>190</v>
      </c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</row>
    <row r="23" spans="1:140" s="31" customFormat="1" x14ac:dyDescent="0.25">
      <c r="A23" s="31" t="s">
        <v>75</v>
      </c>
      <c r="K23" s="31">
        <v>1</v>
      </c>
      <c r="L23" s="31">
        <v>1</v>
      </c>
      <c r="M23" s="31">
        <v>18</v>
      </c>
      <c r="N23" s="31">
        <v>1</v>
      </c>
      <c r="O23" s="31">
        <v>1</v>
      </c>
      <c r="P23" s="31">
        <v>18</v>
      </c>
      <c r="T23" s="76"/>
      <c r="U23" s="115"/>
      <c r="V23" s="115"/>
      <c r="W23" s="115"/>
      <c r="AD23" s="115"/>
      <c r="AE23" s="115"/>
      <c r="AF23" s="115"/>
      <c r="AK23" s="115"/>
      <c r="AL23" s="115"/>
      <c r="AM23" s="115"/>
      <c r="AN23" s="115"/>
      <c r="AO23" s="115"/>
      <c r="AP23" s="115"/>
      <c r="AQ23" s="115"/>
      <c r="AR23" s="115"/>
      <c r="AV23" s="115"/>
      <c r="AW23" s="115"/>
      <c r="AX23" s="115"/>
      <c r="BH23" s="115"/>
      <c r="BI23" s="115"/>
      <c r="BJ23" s="115"/>
      <c r="BK23" s="116"/>
      <c r="BO23" s="115">
        <v>1</v>
      </c>
      <c r="BP23" s="115">
        <v>1</v>
      </c>
      <c r="BQ23" s="115">
        <v>18</v>
      </c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G23" s="115"/>
      <c r="CH23" s="115"/>
      <c r="CI23" s="115"/>
      <c r="CJ23" s="116"/>
      <c r="CK23" s="115"/>
      <c r="CL23" s="115"/>
      <c r="CM23" s="115"/>
      <c r="DC23" s="76"/>
      <c r="DW23" s="6">
        <f t="shared" si="0"/>
        <v>3</v>
      </c>
      <c r="DX23" s="77">
        <f t="shared" si="1"/>
        <v>3</v>
      </c>
      <c r="DY23" s="31">
        <f t="shared" si="2"/>
        <v>54</v>
      </c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</row>
    <row r="24" spans="1:140" s="31" customFormat="1" x14ac:dyDescent="0.25">
      <c r="A24" s="31" t="s">
        <v>79</v>
      </c>
      <c r="T24" s="76"/>
      <c r="U24" s="115"/>
      <c r="V24" s="115"/>
      <c r="W24" s="115"/>
      <c r="AD24" s="115"/>
      <c r="AE24" s="115"/>
      <c r="AF24" s="115"/>
      <c r="AJ24" s="31">
        <v>1</v>
      </c>
      <c r="AK24" s="115">
        <v>1</v>
      </c>
      <c r="AL24" s="115">
        <v>18</v>
      </c>
      <c r="AM24" s="115"/>
      <c r="AN24" s="115"/>
      <c r="AO24" s="115"/>
      <c r="AP24" s="115"/>
      <c r="AQ24" s="115"/>
      <c r="AR24" s="115"/>
      <c r="AV24" s="115"/>
      <c r="AW24" s="115"/>
      <c r="AX24" s="115"/>
      <c r="BH24" s="115"/>
      <c r="BI24" s="115"/>
      <c r="BJ24" s="115"/>
      <c r="BK24" s="116"/>
      <c r="BO24" s="115"/>
      <c r="BP24" s="115"/>
      <c r="BQ24" s="115"/>
      <c r="BR24" s="115">
        <v>1</v>
      </c>
      <c r="BS24" s="115">
        <v>1</v>
      </c>
      <c r="BT24" s="115">
        <v>18</v>
      </c>
      <c r="BU24" s="115"/>
      <c r="BV24" s="115"/>
      <c r="BW24" s="115"/>
      <c r="BX24" s="115"/>
      <c r="BY24" s="115"/>
      <c r="BZ24" s="115"/>
      <c r="CA24" s="115"/>
      <c r="CB24" s="115"/>
      <c r="CC24" s="115"/>
      <c r="CG24" s="115"/>
      <c r="CH24" s="115"/>
      <c r="CI24" s="115"/>
      <c r="CJ24" s="116"/>
      <c r="CK24" s="115"/>
      <c r="CL24" s="115"/>
      <c r="CM24" s="115"/>
      <c r="DC24" s="76"/>
      <c r="DJ24" s="31">
        <v>1</v>
      </c>
      <c r="DK24" s="31">
        <v>0.25</v>
      </c>
      <c r="DL24" s="31">
        <v>9</v>
      </c>
      <c r="DW24" s="6">
        <f t="shared" si="0"/>
        <v>3</v>
      </c>
      <c r="DX24" s="77">
        <f t="shared" si="1"/>
        <v>2.25</v>
      </c>
      <c r="DY24" s="31">
        <f t="shared" si="2"/>
        <v>45</v>
      </c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</row>
    <row r="25" spans="1:140" s="31" customFormat="1" x14ac:dyDescent="0.25">
      <c r="A25" s="31" t="s">
        <v>80</v>
      </c>
      <c r="N25" s="31">
        <v>1</v>
      </c>
      <c r="O25" s="31">
        <v>1.39</v>
      </c>
      <c r="P25" s="31">
        <v>25</v>
      </c>
      <c r="T25" s="76"/>
      <c r="U25" s="115"/>
      <c r="V25" s="115"/>
      <c r="W25" s="115"/>
      <c r="AD25" s="115"/>
      <c r="AE25" s="115"/>
      <c r="AF25" s="115"/>
      <c r="AK25" s="115"/>
      <c r="AL25" s="115"/>
      <c r="AM25" s="115"/>
      <c r="AN25" s="115"/>
      <c r="AO25" s="115"/>
      <c r="AP25" s="115"/>
      <c r="AQ25" s="115"/>
      <c r="AR25" s="115"/>
      <c r="AV25" s="115">
        <v>2</v>
      </c>
      <c r="AW25" s="115">
        <v>3</v>
      </c>
      <c r="AX25" s="115">
        <v>54</v>
      </c>
      <c r="BH25" s="115"/>
      <c r="BI25" s="115"/>
      <c r="BJ25" s="115"/>
      <c r="BK25" s="116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G25" s="115"/>
      <c r="CH25" s="115"/>
      <c r="CI25" s="115"/>
      <c r="CJ25" s="116"/>
      <c r="CK25" s="115"/>
      <c r="CL25" s="115"/>
      <c r="CM25" s="115"/>
      <c r="DC25" s="76"/>
      <c r="DJ25" s="31">
        <v>1</v>
      </c>
      <c r="DK25" s="31">
        <v>1</v>
      </c>
      <c r="DL25" s="31">
        <v>36</v>
      </c>
      <c r="DW25" s="6">
        <f t="shared" si="0"/>
        <v>4</v>
      </c>
      <c r="DX25" s="77">
        <f t="shared" si="1"/>
        <v>5.39</v>
      </c>
      <c r="DY25" s="31">
        <f t="shared" si="2"/>
        <v>115</v>
      </c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</row>
    <row r="26" spans="1:140" s="31" customFormat="1" x14ac:dyDescent="0.25">
      <c r="A26" s="31" t="s">
        <v>81</v>
      </c>
      <c r="T26" s="76"/>
      <c r="U26" s="115"/>
      <c r="V26" s="115"/>
      <c r="W26" s="115"/>
      <c r="AD26" s="115">
        <v>1</v>
      </c>
      <c r="AE26" s="115">
        <v>1.22</v>
      </c>
      <c r="AF26" s="115">
        <v>22</v>
      </c>
      <c r="AG26" s="118"/>
      <c r="AH26" s="118"/>
      <c r="AI26" s="118"/>
      <c r="AK26" s="119"/>
      <c r="AL26" s="119"/>
      <c r="AM26" s="119"/>
      <c r="AN26" s="119"/>
      <c r="AO26" s="119"/>
      <c r="AP26" s="119"/>
      <c r="AQ26" s="119"/>
      <c r="AR26" s="119"/>
      <c r="AS26" s="118"/>
      <c r="AT26" s="118"/>
      <c r="AU26" s="118"/>
      <c r="AV26" s="119"/>
      <c r="AW26" s="119"/>
      <c r="AX26" s="119"/>
      <c r="AY26" s="118"/>
      <c r="AZ26" s="118"/>
      <c r="BA26" s="118"/>
      <c r="BB26" s="118"/>
      <c r="BC26" s="118"/>
      <c r="BD26" s="118"/>
      <c r="BE26" s="118"/>
      <c r="BF26" s="118"/>
      <c r="BG26" s="118"/>
      <c r="BH26" s="119"/>
      <c r="BI26" s="119"/>
      <c r="BJ26" s="119"/>
      <c r="BK26" s="120"/>
      <c r="BL26" s="31">
        <v>1</v>
      </c>
      <c r="BM26" s="31">
        <v>1</v>
      </c>
      <c r="BN26" s="31">
        <v>18</v>
      </c>
      <c r="BO26" s="115"/>
      <c r="BP26" s="115"/>
      <c r="BQ26" s="115"/>
      <c r="BR26" s="115"/>
      <c r="BS26" s="115"/>
      <c r="BT26" s="115"/>
      <c r="BU26" s="115">
        <v>1</v>
      </c>
      <c r="BV26" s="115">
        <v>1.33</v>
      </c>
      <c r="BW26" s="115">
        <v>24</v>
      </c>
      <c r="BX26" s="115"/>
      <c r="BY26" s="115"/>
      <c r="BZ26" s="115"/>
      <c r="CA26" s="115"/>
      <c r="CB26" s="115"/>
      <c r="CC26" s="115"/>
      <c r="CG26" s="115"/>
      <c r="CH26" s="115"/>
      <c r="CI26" s="115"/>
      <c r="CJ26" s="116"/>
      <c r="CK26" s="115"/>
      <c r="CL26" s="115"/>
      <c r="CM26" s="115"/>
      <c r="DC26" s="76"/>
      <c r="DW26" s="6">
        <f t="shared" si="0"/>
        <v>3</v>
      </c>
      <c r="DX26" s="77">
        <f t="shared" si="1"/>
        <v>3.55</v>
      </c>
      <c r="DY26" s="31">
        <f t="shared" si="2"/>
        <v>64</v>
      </c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</row>
    <row r="27" spans="1:140" s="31" customFormat="1" x14ac:dyDescent="0.25">
      <c r="A27" s="31" t="s">
        <v>82</v>
      </c>
      <c r="T27" s="76"/>
      <c r="U27" s="115">
        <v>1</v>
      </c>
      <c r="V27" s="115">
        <v>0.33</v>
      </c>
      <c r="W27" s="115">
        <v>6</v>
      </c>
      <c r="AD27" s="115"/>
      <c r="AE27" s="115"/>
      <c r="AF27" s="115"/>
      <c r="AK27" s="115"/>
      <c r="AL27" s="115"/>
      <c r="AM27" s="115"/>
      <c r="AN27" s="115"/>
      <c r="AO27" s="115"/>
      <c r="AP27" s="115"/>
      <c r="AQ27" s="115"/>
      <c r="AR27" s="115"/>
      <c r="AV27" s="115">
        <v>1</v>
      </c>
      <c r="AW27" s="115">
        <v>1</v>
      </c>
      <c r="AX27" s="115">
        <v>18</v>
      </c>
      <c r="BH27" s="115"/>
      <c r="BI27" s="115"/>
      <c r="BJ27" s="115"/>
      <c r="BK27" s="116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31">
        <v>1</v>
      </c>
      <c r="CE27" s="31">
        <v>0.44</v>
      </c>
      <c r="CF27" s="31">
        <v>8</v>
      </c>
      <c r="CG27" s="115"/>
      <c r="CH27" s="115"/>
      <c r="CI27" s="115"/>
      <c r="CJ27" s="116"/>
      <c r="CK27" s="115">
        <v>1</v>
      </c>
      <c r="CL27" s="115">
        <v>0.23</v>
      </c>
      <c r="CM27" s="115">
        <v>4.5</v>
      </c>
      <c r="CQ27" s="31">
        <v>1</v>
      </c>
      <c r="CR27" s="31">
        <v>0.23</v>
      </c>
      <c r="CS27" s="31">
        <v>4.5</v>
      </c>
      <c r="CW27" s="31">
        <v>1</v>
      </c>
      <c r="CX27" s="31">
        <v>0.5</v>
      </c>
      <c r="CY27" s="31">
        <v>18</v>
      </c>
      <c r="DC27" s="76"/>
      <c r="DD27" s="31">
        <v>1</v>
      </c>
      <c r="DE27" s="31">
        <v>1.2</v>
      </c>
      <c r="DF27" s="31">
        <v>43.2</v>
      </c>
      <c r="DW27" s="6">
        <f t="shared" si="0"/>
        <v>7</v>
      </c>
      <c r="DX27" s="77">
        <f t="shared" si="1"/>
        <v>3.9299999999999997</v>
      </c>
      <c r="DY27" s="31">
        <f t="shared" si="2"/>
        <v>102.2</v>
      </c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</row>
    <row r="28" spans="1:140" s="31" customFormat="1" x14ac:dyDescent="0.25">
      <c r="A28" s="31" t="s">
        <v>83</v>
      </c>
      <c r="K28" s="31">
        <v>1</v>
      </c>
      <c r="L28" s="31">
        <v>1.17</v>
      </c>
      <c r="M28" s="31">
        <v>21</v>
      </c>
      <c r="N28" s="31">
        <v>1</v>
      </c>
      <c r="O28" s="31">
        <v>1.67</v>
      </c>
      <c r="P28" s="31">
        <v>30</v>
      </c>
      <c r="T28" s="76"/>
      <c r="U28" s="115"/>
      <c r="V28" s="115"/>
      <c r="W28" s="115"/>
      <c r="AD28" s="115"/>
      <c r="AE28" s="115"/>
      <c r="AF28" s="115"/>
      <c r="AJ28" s="31">
        <v>1</v>
      </c>
      <c r="AK28" s="115">
        <v>1.33</v>
      </c>
      <c r="AL28" s="115">
        <v>24</v>
      </c>
      <c r="AM28" s="115"/>
      <c r="AN28" s="115"/>
      <c r="AO28" s="115"/>
      <c r="AP28" s="115"/>
      <c r="AQ28" s="115"/>
      <c r="AR28" s="115"/>
      <c r="AV28" s="115"/>
      <c r="AW28" s="115"/>
      <c r="AX28" s="115"/>
      <c r="BH28" s="115"/>
      <c r="BI28" s="115"/>
      <c r="BJ28" s="115"/>
      <c r="BK28" s="116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G28" s="115"/>
      <c r="CH28" s="115"/>
      <c r="CI28" s="115"/>
      <c r="CJ28" s="116"/>
      <c r="CK28" s="115"/>
      <c r="CL28" s="115"/>
      <c r="CM28" s="115"/>
      <c r="DC28" s="76"/>
      <c r="DW28" s="6">
        <f t="shared" si="0"/>
        <v>3</v>
      </c>
      <c r="DX28" s="77">
        <f t="shared" si="1"/>
        <v>4.17</v>
      </c>
      <c r="DY28" s="31">
        <f t="shared" si="2"/>
        <v>75</v>
      </c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</row>
    <row r="29" spans="1:140" s="31" customFormat="1" ht="12.95" customHeight="1" x14ac:dyDescent="0.25">
      <c r="A29" s="31" t="s">
        <v>84</v>
      </c>
      <c r="T29" s="76"/>
      <c r="U29" s="115"/>
      <c r="V29" s="115"/>
      <c r="W29" s="115"/>
      <c r="X29" s="31">
        <v>1</v>
      </c>
      <c r="Y29" s="31">
        <v>1.5</v>
      </c>
      <c r="Z29" s="31">
        <v>27</v>
      </c>
      <c r="AD29" s="115"/>
      <c r="AE29" s="115"/>
      <c r="AF29" s="115"/>
      <c r="AJ29" s="31">
        <v>1</v>
      </c>
      <c r="AK29" s="115">
        <v>1</v>
      </c>
      <c r="AL29" s="115">
        <v>18</v>
      </c>
      <c r="AM29" s="115"/>
      <c r="AN29" s="115"/>
      <c r="AO29" s="115"/>
      <c r="AP29" s="115"/>
      <c r="AQ29" s="115"/>
      <c r="AR29" s="115"/>
      <c r="AV29" s="115">
        <v>1</v>
      </c>
      <c r="AW29" s="115">
        <v>1</v>
      </c>
      <c r="AX29" s="115">
        <v>18</v>
      </c>
      <c r="BH29" s="115"/>
      <c r="BI29" s="115"/>
      <c r="BJ29" s="115"/>
      <c r="BK29" s="116"/>
      <c r="BL29" s="31">
        <v>1</v>
      </c>
      <c r="BM29" s="31">
        <v>1.1100000000000001</v>
      </c>
      <c r="BN29" s="31">
        <v>20</v>
      </c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G29" s="115"/>
      <c r="CH29" s="115"/>
      <c r="CI29" s="115"/>
      <c r="CJ29" s="116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31">
        <v>1</v>
      </c>
      <c r="CX29" s="31">
        <v>1</v>
      </c>
      <c r="CY29" s="31">
        <v>36</v>
      </c>
      <c r="DC29" s="76"/>
      <c r="DW29" s="6">
        <f t="shared" si="0"/>
        <v>5</v>
      </c>
      <c r="DX29" s="77">
        <f t="shared" si="1"/>
        <v>5.61</v>
      </c>
      <c r="DY29" s="31">
        <f t="shared" si="2"/>
        <v>119</v>
      </c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</row>
    <row r="30" spans="1:140" s="86" customFormat="1" x14ac:dyDescent="0.25">
      <c r="A30" s="86" t="s">
        <v>85</v>
      </c>
      <c r="U30" s="143"/>
      <c r="V30" s="143"/>
      <c r="W30" s="143"/>
      <c r="AD30" s="143"/>
      <c r="AE30" s="143"/>
      <c r="AF30" s="143"/>
      <c r="AK30" s="143"/>
      <c r="AL30" s="143"/>
      <c r="AM30" s="143"/>
      <c r="AN30" s="143"/>
      <c r="AO30" s="143"/>
      <c r="AP30" s="143"/>
      <c r="AQ30" s="143"/>
      <c r="AR30" s="143"/>
      <c r="AV30" s="143"/>
      <c r="AW30" s="143"/>
      <c r="AX30" s="143"/>
      <c r="BH30" s="143"/>
      <c r="BI30" s="143"/>
      <c r="BJ30" s="143"/>
      <c r="BK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G30" s="143"/>
      <c r="CH30" s="143"/>
      <c r="CI30" s="143"/>
      <c r="CJ30" s="143"/>
      <c r="CK30" s="143"/>
      <c r="CL30" s="143"/>
      <c r="CM30" s="143"/>
      <c r="DW30" s="92">
        <f t="shared" si="0"/>
        <v>0</v>
      </c>
      <c r="DX30" s="86">
        <f t="shared" si="1"/>
        <v>0</v>
      </c>
      <c r="DY30" s="86">
        <f t="shared" si="2"/>
        <v>0</v>
      </c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</row>
    <row r="31" spans="1:140" s="31" customFormat="1" ht="16.5" customHeight="1" x14ac:dyDescent="0.25">
      <c r="A31" s="31" t="s">
        <v>86</v>
      </c>
      <c r="N31" s="31">
        <v>1</v>
      </c>
      <c r="O31" s="31">
        <v>1</v>
      </c>
      <c r="P31" s="31">
        <v>18</v>
      </c>
      <c r="T31" s="76"/>
      <c r="U31" s="115">
        <v>1</v>
      </c>
      <c r="V31" s="115">
        <v>1</v>
      </c>
      <c r="W31" s="115">
        <v>18</v>
      </c>
      <c r="AD31" s="115">
        <v>1</v>
      </c>
      <c r="AE31" s="115">
        <v>1</v>
      </c>
      <c r="AF31" s="115">
        <v>18</v>
      </c>
      <c r="AJ31" s="31">
        <v>1</v>
      </c>
      <c r="AK31" s="115">
        <v>1</v>
      </c>
      <c r="AL31" s="115">
        <v>18</v>
      </c>
      <c r="AM31" s="115"/>
      <c r="AN31" s="115"/>
      <c r="AO31" s="115"/>
      <c r="AP31" s="115"/>
      <c r="AQ31" s="115"/>
      <c r="AR31" s="115"/>
      <c r="AV31" s="115"/>
      <c r="AW31" s="115"/>
      <c r="AX31" s="115"/>
      <c r="BH31" s="115"/>
      <c r="BI31" s="115"/>
      <c r="BJ31" s="115"/>
      <c r="BK31" s="116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G31" s="115"/>
      <c r="CH31" s="115"/>
      <c r="CI31" s="115"/>
      <c r="CJ31" s="116"/>
      <c r="CK31" s="115"/>
      <c r="CL31" s="115"/>
      <c r="CM31" s="115"/>
      <c r="DC31" s="76"/>
      <c r="DW31" s="6">
        <f t="shared" si="0"/>
        <v>4</v>
      </c>
      <c r="DX31" s="77">
        <f t="shared" si="1"/>
        <v>4</v>
      </c>
      <c r="DY31" s="31">
        <f t="shared" si="2"/>
        <v>72</v>
      </c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</row>
    <row r="32" spans="1:140" s="31" customFormat="1" x14ac:dyDescent="0.25">
      <c r="A32" s="31" t="s">
        <v>87</v>
      </c>
      <c r="T32" s="76"/>
      <c r="U32" s="115">
        <v>2</v>
      </c>
      <c r="V32" s="115">
        <v>2.1</v>
      </c>
      <c r="W32" s="115">
        <v>38</v>
      </c>
      <c r="AD32" s="115">
        <v>1</v>
      </c>
      <c r="AE32" s="115">
        <v>1</v>
      </c>
      <c r="AF32" s="115">
        <v>18</v>
      </c>
      <c r="AH32" s="31">
        <v>0.28000000000000003</v>
      </c>
      <c r="AI32" s="31">
        <v>5</v>
      </c>
      <c r="AJ32" s="31">
        <v>1</v>
      </c>
      <c r="AK32" s="115">
        <v>1.1100000000000001</v>
      </c>
      <c r="AL32" s="115">
        <v>20</v>
      </c>
      <c r="AM32" s="115"/>
      <c r="AN32" s="115"/>
      <c r="AO32" s="115"/>
      <c r="AP32" s="115"/>
      <c r="AQ32" s="115"/>
      <c r="AR32" s="115"/>
      <c r="AS32" s="31">
        <v>1</v>
      </c>
      <c r="AT32" s="31">
        <v>0.28000000000000003</v>
      </c>
      <c r="AU32" s="31">
        <v>5</v>
      </c>
      <c r="AV32" s="115"/>
      <c r="AW32" s="115"/>
      <c r="AX32" s="115"/>
      <c r="BH32" s="115"/>
      <c r="BI32" s="115"/>
      <c r="BJ32" s="115"/>
      <c r="BK32" s="116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G32" s="115"/>
      <c r="CH32" s="115"/>
      <c r="CI32" s="115"/>
      <c r="CJ32" s="116"/>
      <c r="CK32" s="115"/>
      <c r="CL32" s="115"/>
      <c r="CM32" s="115"/>
      <c r="DC32" s="76"/>
      <c r="DW32" s="6">
        <f t="shared" si="0"/>
        <v>5</v>
      </c>
      <c r="DX32" s="77">
        <f t="shared" si="1"/>
        <v>4.7700000000000005</v>
      </c>
      <c r="DY32" s="31">
        <f t="shared" si="2"/>
        <v>86</v>
      </c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</row>
    <row r="33" spans="1:140" s="31" customFormat="1" x14ac:dyDescent="0.25">
      <c r="A33" s="31" t="s">
        <v>88</v>
      </c>
      <c r="N33" s="31">
        <v>1</v>
      </c>
      <c r="O33" s="31">
        <v>1</v>
      </c>
      <c r="P33" s="31">
        <v>18</v>
      </c>
      <c r="T33" s="76"/>
      <c r="U33" s="115"/>
      <c r="V33" s="115"/>
      <c r="W33" s="115"/>
      <c r="AD33" s="115"/>
      <c r="AE33" s="115"/>
      <c r="AF33" s="115"/>
      <c r="AJ33" s="91">
        <v>1</v>
      </c>
      <c r="AK33" s="115">
        <v>1</v>
      </c>
      <c r="AL33" s="115">
        <v>18</v>
      </c>
      <c r="AM33" s="115">
        <v>1</v>
      </c>
      <c r="AN33" s="115">
        <v>0.89</v>
      </c>
      <c r="AO33" s="115">
        <v>16</v>
      </c>
      <c r="AP33" s="115"/>
      <c r="AQ33" s="115"/>
      <c r="AR33" s="115"/>
      <c r="AV33" s="115"/>
      <c r="AW33" s="115"/>
      <c r="AX33" s="115"/>
      <c r="BH33" s="115"/>
      <c r="BI33" s="115"/>
      <c r="BJ33" s="115"/>
      <c r="BK33" s="116"/>
      <c r="BL33" s="31">
        <v>1</v>
      </c>
      <c r="BM33" s="31">
        <v>1</v>
      </c>
      <c r="BN33" s="31">
        <v>18</v>
      </c>
      <c r="BO33" s="115"/>
      <c r="BP33" s="115"/>
      <c r="BQ33" s="115"/>
      <c r="BR33" s="115"/>
      <c r="BS33" s="115"/>
      <c r="BT33" s="115"/>
      <c r="BU33" s="115">
        <v>1</v>
      </c>
      <c r="BV33" s="115">
        <v>1</v>
      </c>
      <c r="BW33" s="115">
        <v>18</v>
      </c>
      <c r="BX33" s="115"/>
      <c r="BY33" s="115"/>
      <c r="BZ33" s="115"/>
      <c r="CA33" s="115"/>
      <c r="CB33" s="115"/>
      <c r="CC33" s="115"/>
      <c r="CG33" s="115"/>
      <c r="CH33" s="115"/>
      <c r="CI33" s="115"/>
      <c r="CJ33" s="116"/>
      <c r="CK33" s="115"/>
      <c r="CL33" s="115"/>
      <c r="CM33" s="115"/>
      <c r="DC33" s="76"/>
      <c r="DD33" s="31">
        <v>1</v>
      </c>
      <c r="DE33" s="31">
        <v>1</v>
      </c>
      <c r="DF33" s="31">
        <v>36</v>
      </c>
      <c r="DW33" s="6">
        <f t="shared" si="0"/>
        <v>6</v>
      </c>
      <c r="DX33" s="77">
        <f t="shared" si="1"/>
        <v>5.8900000000000006</v>
      </c>
      <c r="DY33" s="31">
        <f t="shared" si="2"/>
        <v>124</v>
      </c>
      <c r="DZ33" s="117"/>
      <c r="EA33" s="117"/>
      <c r="EB33" s="117"/>
      <c r="EC33" s="117"/>
      <c r="ED33" s="117"/>
      <c r="EE33" s="117"/>
      <c r="EF33" s="117"/>
      <c r="EG33" s="117"/>
      <c r="EH33" s="117"/>
      <c r="EI33" s="117"/>
      <c r="EJ33" s="117"/>
    </row>
    <row r="34" spans="1:140" s="31" customFormat="1" ht="13.5" customHeight="1" x14ac:dyDescent="0.25">
      <c r="A34" s="31" t="s">
        <v>89</v>
      </c>
      <c r="N34" s="31">
        <v>1</v>
      </c>
      <c r="O34" s="31">
        <v>1</v>
      </c>
      <c r="P34" s="31">
        <v>18</v>
      </c>
      <c r="T34" s="76"/>
      <c r="U34" s="115"/>
      <c r="V34" s="115"/>
      <c r="W34" s="115"/>
      <c r="AD34" s="115"/>
      <c r="AE34" s="115"/>
      <c r="AF34" s="115"/>
      <c r="AK34" s="115"/>
      <c r="AL34" s="115"/>
      <c r="AM34" s="115"/>
      <c r="AN34" s="115"/>
      <c r="AO34" s="115"/>
      <c r="AP34" s="115"/>
      <c r="AQ34" s="115"/>
      <c r="AR34" s="115"/>
      <c r="AV34" s="115"/>
      <c r="AW34" s="115"/>
      <c r="AX34" s="115"/>
      <c r="BH34" s="115"/>
      <c r="BI34" s="115"/>
      <c r="BJ34" s="115"/>
      <c r="BK34" s="116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G34" s="115"/>
      <c r="CH34" s="115"/>
      <c r="CI34" s="115"/>
      <c r="CJ34" s="116"/>
      <c r="CK34" s="115"/>
      <c r="CL34" s="115"/>
      <c r="CM34" s="115"/>
      <c r="DC34" s="76"/>
      <c r="DW34" s="6">
        <f t="shared" si="0"/>
        <v>1</v>
      </c>
      <c r="DX34" s="77">
        <f t="shared" si="1"/>
        <v>1</v>
      </c>
      <c r="DY34" s="31">
        <f t="shared" si="2"/>
        <v>18</v>
      </c>
      <c r="DZ34" s="117"/>
      <c r="EA34" s="117"/>
      <c r="EB34" s="117"/>
      <c r="EC34" s="117"/>
      <c r="ED34" s="117"/>
      <c r="EE34" s="117"/>
      <c r="EF34" s="117"/>
      <c r="EG34" s="117"/>
      <c r="EH34" s="117"/>
      <c r="EI34" s="117"/>
      <c r="EJ34" s="117"/>
    </row>
    <row r="35" spans="1:140" s="31" customFormat="1" x14ac:dyDescent="0.25">
      <c r="A35" s="31" t="s">
        <v>90</v>
      </c>
      <c r="K35" s="31">
        <v>1</v>
      </c>
      <c r="L35" s="31">
        <v>1</v>
      </c>
      <c r="M35" s="31">
        <v>18</v>
      </c>
      <c r="N35" s="31">
        <v>1</v>
      </c>
      <c r="O35" s="31">
        <v>1</v>
      </c>
      <c r="P35" s="31">
        <v>18</v>
      </c>
      <c r="T35" s="76"/>
      <c r="U35" s="115"/>
      <c r="V35" s="115"/>
      <c r="W35" s="115"/>
      <c r="AD35" s="115"/>
      <c r="AE35" s="115"/>
      <c r="AF35" s="115"/>
      <c r="AJ35" s="31">
        <v>2</v>
      </c>
      <c r="AK35" s="115">
        <v>2</v>
      </c>
      <c r="AL35" s="115">
        <v>36</v>
      </c>
      <c r="AM35" s="115"/>
      <c r="AN35" s="115"/>
      <c r="AO35" s="115"/>
      <c r="AP35" s="115"/>
      <c r="AQ35" s="115"/>
      <c r="AR35" s="115"/>
      <c r="AV35" s="115">
        <v>1</v>
      </c>
      <c r="AW35" s="115">
        <v>0.5</v>
      </c>
      <c r="AX35" s="115">
        <v>9</v>
      </c>
      <c r="BH35" s="115"/>
      <c r="BI35" s="115"/>
      <c r="BJ35" s="115"/>
      <c r="BK35" s="116"/>
      <c r="BL35" s="31">
        <v>1</v>
      </c>
      <c r="BM35" s="31">
        <v>1</v>
      </c>
      <c r="BN35" s="31">
        <v>18</v>
      </c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G35" s="115"/>
      <c r="CH35" s="115"/>
      <c r="CI35" s="115"/>
      <c r="CJ35" s="116"/>
      <c r="CK35" s="115"/>
      <c r="CL35" s="115"/>
      <c r="CM35" s="115"/>
      <c r="DC35" s="76"/>
      <c r="DW35" s="6">
        <f t="shared" si="0"/>
        <v>6</v>
      </c>
      <c r="DX35" s="77">
        <f t="shared" si="1"/>
        <v>5.5</v>
      </c>
      <c r="DY35" s="31">
        <f t="shared" si="2"/>
        <v>99</v>
      </c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</row>
    <row r="36" spans="1:140" s="31" customFormat="1" x14ac:dyDescent="0.25">
      <c r="A36" s="31" t="s">
        <v>91</v>
      </c>
      <c r="N36" s="31">
        <v>1</v>
      </c>
      <c r="O36" s="31">
        <v>1</v>
      </c>
      <c r="P36" s="31">
        <v>18</v>
      </c>
      <c r="T36" s="76"/>
      <c r="U36" s="115"/>
      <c r="V36" s="115"/>
      <c r="W36" s="115"/>
      <c r="AD36" s="115"/>
      <c r="AE36" s="115"/>
      <c r="AF36" s="115"/>
      <c r="AJ36" s="31">
        <v>1</v>
      </c>
      <c r="AK36" s="115">
        <v>1</v>
      </c>
      <c r="AL36" s="115">
        <v>18</v>
      </c>
      <c r="AM36" s="115"/>
      <c r="AN36" s="115"/>
      <c r="AO36" s="115"/>
      <c r="AP36" s="115"/>
      <c r="AQ36" s="115"/>
      <c r="AR36" s="115"/>
      <c r="AV36" s="115">
        <v>1</v>
      </c>
      <c r="AW36" s="115">
        <v>1.5</v>
      </c>
      <c r="AX36" s="115">
        <v>27</v>
      </c>
      <c r="BH36" s="115"/>
      <c r="BI36" s="115"/>
      <c r="BJ36" s="115"/>
      <c r="BK36" s="116"/>
      <c r="BL36" s="31">
        <v>1</v>
      </c>
      <c r="BM36" s="31">
        <v>1</v>
      </c>
      <c r="BN36" s="31">
        <v>18</v>
      </c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G36" s="115"/>
      <c r="CH36" s="115"/>
      <c r="CI36" s="115"/>
      <c r="CJ36" s="116"/>
      <c r="CK36" s="115"/>
      <c r="CL36" s="115"/>
      <c r="CM36" s="115"/>
      <c r="DC36" s="76"/>
      <c r="DW36" s="6">
        <f t="shared" si="0"/>
        <v>4</v>
      </c>
      <c r="DX36" s="77">
        <f t="shared" si="1"/>
        <v>4.5</v>
      </c>
      <c r="DY36" s="31">
        <f t="shared" si="2"/>
        <v>81</v>
      </c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</row>
    <row r="37" spans="1:140" s="31" customFormat="1" x14ac:dyDescent="0.25">
      <c r="A37" s="31" t="s">
        <v>92</v>
      </c>
      <c r="T37" s="76"/>
      <c r="U37" s="115"/>
      <c r="V37" s="115"/>
      <c r="W37" s="115"/>
      <c r="AD37" s="115"/>
      <c r="AE37" s="115"/>
      <c r="AF37" s="115"/>
      <c r="AK37" s="115"/>
      <c r="AL37" s="115"/>
      <c r="AM37" s="115"/>
      <c r="AN37" s="115"/>
      <c r="AO37" s="115"/>
      <c r="AP37" s="115"/>
      <c r="AQ37" s="115"/>
      <c r="AR37" s="115"/>
      <c r="AV37" s="115"/>
      <c r="AW37" s="115"/>
      <c r="AX37" s="115"/>
      <c r="BH37" s="115"/>
      <c r="BI37" s="115"/>
      <c r="BJ37" s="115"/>
      <c r="BK37" s="116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G37" s="115"/>
      <c r="CH37" s="115"/>
      <c r="CI37" s="115"/>
      <c r="CJ37" s="116"/>
      <c r="CK37" s="115">
        <v>1</v>
      </c>
      <c r="CL37" s="115">
        <v>0.5</v>
      </c>
      <c r="CM37" s="115">
        <v>10</v>
      </c>
      <c r="CN37" s="31">
        <v>1</v>
      </c>
      <c r="CO37" s="31">
        <v>1.5</v>
      </c>
      <c r="CP37" s="31">
        <v>30</v>
      </c>
      <c r="DC37" s="76"/>
      <c r="DW37" s="6">
        <f t="shared" si="0"/>
        <v>2</v>
      </c>
      <c r="DX37" s="77">
        <f t="shared" si="1"/>
        <v>2</v>
      </c>
      <c r="DY37" s="31">
        <f t="shared" si="2"/>
        <v>40</v>
      </c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</row>
    <row r="38" spans="1:140" s="79" customFormat="1" x14ac:dyDescent="0.25">
      <c r="A38" s="79" t="s">
        <v>93</v>
      </c>
      <c r="K38" s="79">
        <v>1</v>
      </c>
      <c r="L38" s="79">
        <v>1</v>
      </c>
      <c r="M38" s="79">
        <v>18</v>
      </c>
      <c r="N38" s="79">
        <v>1</v>
      </c>
      <c r="O38" s="79">
        <v>1</v>
      </c>
      <c r="P38" s="79">
        <v>18</v>
      </c>
      <c r="U38" s="139">
        <v>1</v>
      </c>
      <c r="V38" s="139">
        <v>1</v>
      </c>
      <c r="W38" s="139">
        <v>18</v>
      </c>
      <c r="AD38" s="79">
        <v>1</v>
      </c>
      <c r="AE38" s="79">
        <v>1</v>
      </c>
      <c r="AF38" s="79">
        <v>18</v>
      </c>
      <c r="AJ38" s="79">
        <v>1</v>
      </c>
      <c r="AK38" s="139">
        <v>1</v>
      </c>
      <c r="AL38" s="139">
        <v>18</v>
      </c>
      <c r="AM38" s="139">
        <v>1</v>
      </c>
      <c r="AN38" s="139">
        <v>1</v>
      </c>
      <c r="AO38" s="139">
        <v>18</v>
      </c>
      <c r="AP38" s="139"/>
      <c r="AQ38" s="139"/>
      <c r="AR38" s="139"/>
      <c r="AV38" s="139">
        <v>2</v>
      </c>
      <c r="AW38" s="139">
        <v>2</v>
      </c>
      <c r="AX38" s="139">
        <v>36</v>
      </c>
      <c r="BB38" s="79">
        <v>1</v>
      </c>
      <c r="BC38" s="79">
        <v>0.5</v>
      </c>
      <c r="BD38" s="79">
        <v>9</v>
      </c>
      <c r="BH38" s="139"/>
      <c r="BI38" s="139"/>
      <c r="BJ38" s="139"/>
      <c r="BK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G38" s="139"/>
      <c r="CH38" s="139"/>
      <c r="CI38" s="139"/>
      <c r="CJ38" s="139"/>
      <c r="CK38" s="139"/>
      <c r="CL38" s="139"/>
      <c r="CM38" s="139"/>
      <c r="CN38" s="79">
        <v>1</v>
      </c>
      <c r="CO38" s="79">
        <v>1</v>
      </c>
      <c r="CP38" s="79">
        <v>20</v>
      </c>
      <c r="CW38" s="79">
        <v>1</v>
      </c>
      <c r="CX38" s="79">
        <v>1</v>
      </c>
      <c r="CY38" s="79">
        <v>36</v>
      </c>
      <c r="DG38" s="79">
        <v>1</v>
      </c>
      <c r="DH38" s="79">
        <v>1</v>
      </c>
      <c r="DI38" s="79">
        <v>36</v>
      </c>
      <c r="DJ38" s="79">
        <v>1</v>
      </c>
      <c r="DK38" s="79">
        <v>1</v>
      </c>
      <c r="DL38" s="79">
        <v>36</v>
      </c>
      <c r="DW38" s="140">
        <f t="shared" si="0"/>
        <v>13</v>
      </c>
      <c r="DX38" s="79">
        <f t="shared" si="1"/>
        <v>12.5</v>
      </c>
      <c r="DY38" s="79">
        <f t="shared" si="2"/>
        <v>281</v>
      </c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</row>
    <row r="39" spans="1:140" s="31" customFormat="1" x14ac:dyDescent="0.25">
      <c r="A39" s="31" t="s">
        <v>94</v>
      </c>
      <c r="E39" s="31">
        <v>1</v>
      </c>
      <c r="F39" s="31">
        <v>0.5</v>
      </c>
      <c r="G39" s="31">
        <v>20</v>
      </c>
      <c r="N39" s="31">
        <v>1</v>
      </c>
      <c r="O39" s="31">
        <v>1.1000000000000001</v>
      </c>
      <c r="P39" s="31">
        <v>20</v>
      </c>
      <c r="T39" s="76"/>
      <c r="U39" s="115"/>
      <c r="V39" s="115"/>
      <c r="W39" s="115"/>
      <c r="AD39" s="115">
        <v>1</v>
      </c>
      <c r="AE39" s="115">
        <v>1.28</v>
      </c>
      <c r="AF39" s="115">
        <v>23</v>
      </c>
      <c r="AK39" s="115"/>
      <c r="AL39" s="115"/>
      <c r="AM39" s="115"/>
      <c r="AN39" s="115"/>
      <c r="AO39" s="115"/>
      <c r="AP39" s="115"/>
      <c r="AQ39" s="115"/>
      <c r="AR39" s="115"/>
      <c r="AV39" s="115">
        <v>1</v>
      </c>
      <c r="AW39" s="115">
        <v>1.22</v>
      </c>
      <c r="AX39" s="115">
        <v>22</v>
      </c>
      <c r="BH39" s="115"/>
      <c r="BI39" s="115"/>
      <c r="BJ39" s="115"/>
      <c r="BK39" s="116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31">
        <v>1</v>
      </c>
      <c r="CE39" s="31">
        <v>1</v>
      </c>
      <c r="CF39" s="31">
        <v>18</v>
      </c>
      <c r="CG39" s="115"/>
      <c r="CH39" s="115"/>
      <c r="CI39" s="115"/>
      <c r="CJ39" s="116"/>
      <c r="CK39" s="115"/>
      <c r="CL39" s="115"/>
      <c r="CM39" s="115"/>
      <c r="CZ39" s="31">
        <v>1</v>
      </c>
      <c r="DA39" s="31">
        <v>1</v>
      </c>
      <c r="DB39" s="31">
        <v>18</v>
      </c>
      <c r="DC39" s="76"/>
      <c r="DW39" s="6">
        <f t="shared" si="0"/>
        <v>6</v>
      </c>
      <c r="DX39" s="77">
        <f t="shared" si="1"/>
        <v>6.1</v>
      </c>
      <c r="DY39" s="31">
        <f t="shared" si="2"/>
        <v>121</v>
      </c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</row>
    <row r="40" spans="1:140" s="31" customFormat="1" x14ac:dyDescent="0.25">
      <c r="A40" s="31" t="s">
        <v>95</v>
      </c>
      <c r="N40" s="31">
        <v>2</v>
      </c>
      <c r="O40" s="31">
        <v>2</v>
      </c>
      <c r="P40" s="31">
        <v>36</v>
      </c>
      <c r="T40" s="76"/>
      <c r="U40" s="115">
        <v>1</v>
      </c>
      <c r="V40" s="115">
        <v>1</v>
      </c>
      <c r="W40" s="115">
        <v>18</v>
      </c>
      <c r="AD40" s="115"/>
      <c r="AE40" s="115"/>
      <c r="AF40" s="115"/>
      <c r="AJ40" s="31">
        <v>1</v>
      </c>
      <c r="AK40" s="115">
        <v>1</v>
      </c>
      <c r="AL40" s="115">
        <v>18</v>
      </c>
      <c r="AM40" s="115"/>
      <c r="AN40" s="115"/>
      <c r="AO40" s="115"/>
      <c r="AP40" s="115"/>
      <c r="AQ40" s="115"/>
      <c r="AR40" s="115"/>
      <c r="AV40" s="115">
        <v>1</v>
      </c>
      <c r="AW40" s="115">
        <v>1</v>
      </c>
      <c r="AX40" s="115">
        <v>18</v>
      </c>
      <c r="BH40" s="115"/>
      <c r="BI40" s="115"/>
      <c r="BJ40" s="115"/>
      <c r="BK40" s="116"/>
      <c r="BO40" s="115">
        <v>1</v>
      </c>
      <c r="BP40" s="115">
        <v>1</v>
      </c>
      <c r="BQ40" s="115">
        <v>18</v>
      </c>
      <c r="BR40" s="115"/>
      <c r="BS40" s="115"/>
      <c r="BT40" s="115"/>
      <c r="BU40" s="115">
        <v>1</v>
      </c>
      <c r="BV40" s="115">
        <v>1</v>
      </c>
      <c r="BW40" s="115">
        <v>18</v>
      </c>
      <c r="BX40" s="115"/>
      <c r="BY40" s="115"/>
      <c r="BZ40" s="115"/>
      <c r="CA40" s="115"/>
      <c r="CB40" s="115"/>
      <c r="CC40" s="115"/>
      <c r="CG40" s="115"/>
      <c r="CH40" s="115"/>
      <c r="CI40" s="115"/>
      <c r="CJ40" s="116"/>
      <c r="CK40" s="115">
        <v>1</v>
      </c>
      <c r="CL40" s="115">
        <v>1</v>
      </c>
      <c r="CM40" s="115">
        <v>20</v>
      </c>
      <c r="DC40" s="76"/>
      <c r="DW40" s="6">
        <f t="shared" si="0"/>
        <v>8</v>
      </c>
      <c r="DX40" s="77">
        <f t="shared" si="1"/>
        <v>8</v>
      </c>
      <c r="DY40" s="31">
        <f t="shared" si="2"/>
        <v>146</v>
      </c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</row>
    <row r="41" spans="1:140" s="31" customFormat="1" x14ac:dyDescent="0.25">
      <c r="A41" s="31" t="s">
        <v>96</v>
      </c>
      <c r="N41" s="31">
        <v>1</v>
      </c>
      <c r="O41" s="31">
        <v>1</v>
      </c>
      <c r="P41" s="31">
        <v>18</v>
      </c>
      <c r="T41" s="76"/>
      <c r="U41" s="115"/>
      <c r="V41" s="115"/>
      <c r="W41" s="115"/>
      <c r="AD41" s="115">
        <v>1</v>
      </c>
      <c r="AE41" s="115">
        <v>0.78</v>
      </c>
      <c r="AF41" s="115">
        <v>14</v>
      </c>
      <c r="AJ41" s="31">
        <v>2</v>
      </c>
      <c r="AK41" s="115">
        <v>2</v>
      </c>
      <c r="AL41" s="115">
        <v>36</v>
      </c>
      <c r="AM41" s="115">
        <v>1</v>
      </c>
      <c r="AN41" s="115">
        <v>0.61</v>
      </c>
      <c r="AO41" s="115">
        <v>11</v>
      </c>
      <c r="AP41" s="115"/>
      <c r="AQ41" s="115"/>
      <c r="AR41" s="115"/>
      <c r="AV41" s="115"/>
      <c r="AW41" s="115"/>
      <c r="AX41" s="115"/>
      <c r="BH41" s="115"/>
      <c r="BI41" s="115"/>
      <c r="BJ41" s="115"/>
      <c r="BK41" s="116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G41" s="115"/>
      <c r="CH41" s="115"/>
      <c r="CI41" s="115"/>
      <c r="CJ41" s="116"/>
      <c r="CK41" s="115"/>
      <c r="CL41" s="115"/>
      <c r="CM41" s="115"/>
      <c r="DC41" s="76"/>
      <c r="DW41" s="6">
        <f t="shared" si="0"/>
        <v>5</v>
      </c>
      <c r="DX41" s="77">
        <f t="shared" si="1"/>
        <v>4.3900000000000006</v>
      </c>
      <c r="DY41" s="31">
        <f t="shared" si="2"/>
        <v>79</v>
      </c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</row>
    <row r="42" spans="1:140" s="86" customFormat="1" x14ac:dyDescent="0.25">
      <c r="A42" s="86" t="s">
        <v>97</v>
      </c>
      <c r="U42" s="143"/>
      <c r="V42" s="143"/>
      <c r="W42" s="143"/>
      <c r="AD42" s="143"/>
      <c r="AE42" s="143"/>
      <c r="AF42" s="143"/>
      <c r="AK42" s="143"/>
      <c r="AL42" s="143"/>
      <c r="AM42" s="143"/>
      <c r="AN42" s="143"/>
      <c r="AO42" s="143"/>
      <c r="AP42" s="143"/>
      <c r="AQ42" s="143"/>
      <c r="AR42" s="143"/>
      <c r="AV42" s="143"/>
      <c r="AW42" s="143"/>
      <c r="AX42" s="143"/>
      <c r="BH42" s="143"/>
      <c r="BI42" s="143"/>
      <c r="BJ42" s="143"/>
      <c r="BK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G42" s="143"/>
      <c r="CH42" s="143"/>
      <c r="CI42" s="143"/>
      <c r="CJ42" s="143"/>
      <c r="CK42" s="143"/>
      <c r="CL42" s="143"/>
      <c r="CM42" s="143"/>
      <c r="DW42" s="92">
        <f t="shared" si="0"/>
        <v>0</v>
      </c>
      <c r="DX42" s="86">
        <f t="shared" si="1"/>
        <v>0</v>
      </c>
      <c r="DY42" s="86">
        <f t="shared" si="2"/>
        <v>0</v>
      </c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</row>
    <row r="43" spans="1:140" s="31" customFormat="1" x14ac:dyDescent="0.25">
      <c r="A43" s="31" t="s">
        <v>98</v>
      </c>
      <c r="N43" s="31">
        <v>2</v>
      </c>
      <c r="O43" s="31">
        <v>2</v>
      </c>
      <c r="P43" s="31">
        <v>36</v>
      </c>
      <c r="T43" s="76"/>
      <c r="U43" s="115"/>
      <c r="V43" s="115"/>
      <c r="W43" s="115"/>
      <c r="AD43" s="115"/>
      <c r="AE43" s="115"/>
      <c r="AF43" s="115"/>
      <c r="AJ43" s="31">
        <v>2</v>
      </c>
      <c r="AK43" s="115">
        <v>2</v>
      </c>
      <c r="AL43" s="115">
        <v>36</v>
      </c>
      <c r="AM43" s="115"/>
      <c r="AN43" s="115"/>
      <c r="AO43" s="115"/>
      <c r="AP43" s="115"/>
      <c r="AQ43" s="115"/>
      <c r="AR43" s="115"/>
      <c r="AV43" s="115">
        <v>2</v>
      </c>
      <c r="AW43" s="115">
        <v>2</v>
      </c>
      <c r="AX43" s="115">
        <v>36</v>
      </c>
      <c r="BH43" s="115"/>
      <c r="BI43" s="115"/>
      <c r="BJ43" s="115"/>
      <c r="BK43" s="116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G43" s="115"/>
      <c r="CH43" s="115"/>
      <c r="CI43" s="115"/>
      <c r="CJ43" s="116"/>
      <c r="CK43" s="115"/>
      <c r="CL43" s="115"/>
      <c r="CM43" s="115"/>
      <c r="DC43" s="76"/>
      <c r="DW43" s="6">
        <f t="shared" si="0"/>
        <v>6</v>
      </c>
      <c r="DX43" s="77">
        <f t="shared" si="1"/>
        <v>6</v>
      </c>
      <c r="DY43" s="31">
        <f t="shared" si="2"/>
        <v>108</v>
      </c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</row>
    <row r="44" spans="1:140" s="31" customFormat="1" x14ac:dyDescent="0.25">
      <c r="A44" s="31" t="s">
        <v>218</v>
      </c>
      <c r="T44" s="76"/>
      <c r="U44" s="115"/>
      <c r="V44" s="115"/>
      <c r="W44" s="115"/>
      <c r="AD44" s="115"/>
      <c r="AE44" s="115"/>
      <c r="AF44" s="115"/>
      <c r="AK44" s="115"/>
      <c r="AL44" s="115"/>
      <c r="AM44" s="115"/>
      <c r="AN44" s="115"/>
      <c r="AO44" s="115"/>
      <c r="AP44" s="115"/>
      <c r="AQ44" s="115"/>
      <c r="AR44" s="115"/>
      <c r="AV44" s="115"/>
      <c r="AW44" s="115"/>
      <c r="AX44" s="115"/>
      <c r="BH44" s="115"/>
      <c r="BI44" s="115"/>
      <c r="BJ44" s="115"/>
      <c r="BK44" s="116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G44" s="115"/>
      <c r="CH44" s="115"/>
      <c r="CI44" s="115"/>
      <c r="CJ44" s="116"/>
      <c r="CK44" s="115">
        <v>1</v>
      </c>
      <c r="CL44" s="115">
        <v>0.5</v>
      </c>
      <c r="CM44" s="115">
        <v>10</v>
      </c>
      <c r="DA44" s="31">
        <v>0.25</v>
      </c>
      <c r="DB44" s="31">
        <v>4.5</v>
      </c>
      <c r="DC44" s="76"/>
      <c r="DW44" s="6">
        <f t="shared" si="0"/>
        <v>1</v>
      </c>
      <c r="DX44" s="77">
        <f t="shared" si="1"/>
        <v>0.75</v>
      </c>
      <c r="DY44" s="31">
        <f t="shared" si="2"/>
        <v>14.5</v>
      </c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</row>
    <row r="45" spans="1:140" s="31" customFormat="1" x14ac:dyDescent="0.25">
      <c r="A45" s="31" t="s">
        <v>99</v>
      </c>
      <c r="K45" s="31">
        <v>1</v>
      </c>
      <c r="L45" s="31">
        <v>1.39</v>
      </c>
      <c r="M45" s="31">
        <v>25</v>
      </c>
      <c r="T45" s="76"/>
      <c r="U45" s="115"/>
      <c r="V45" s="115"/>
      <c r="W45" s="115"/>
      <c r="AD45" s="115"/>
      <c r="AE45" s="115"/>
      <c r="AF45" s="115"/>
      <c r="AJ45" s="31">
        <v>1</v>
      </c>
      <c r="AK45" s="115">
        <v>1.22</v>
      </c>
      <c r="AL45" s="115">
        <v>22</v>
      </c>
      <c r="AM45" s="115"/>
      <c r="AN45" s="115"/>
      <c r="AO45" s="115"/>
      <c r="AP45" s="115"/>
      <c r="AQ45" s="115"/>
      <c r="AR45" s="115"/>
      <c r="AV45" s="115">
        <v>3</v>
      </c>
      <c r="AW45" s="115">
        <v>3.5</v>
      </c>
      <c r="AX45" s="115">
        <v>63</v>
      </c>
      <c r="BH45" s="115"/>
      <c r="BI45" s="115"/>
      <c r="BJ45" s="115"/>
      <c r="BK45" s="116"/>
      <c r="BO45" s="115"/>
      <c r="BP45" s="115"/>
      <c r="BQ45" s="115"/>
      <c r="BR45" s="115"/>
      <c r="BS45" s="115"/>
      <c r="BT45" s="115"/>
      <c r="BU45" s="115">
        <v>1</v>
      </c>
      <c r="BV45" s="115">
        <v>1.3</v>
      </c>
      <c r="BW45" s="115">
        <v>23</v>
      </c>
      <c r="BX45" s="115">
        <v>1</v>
      </c>
      <c r="BY45" s="115">
        <v>0.5</v>
      </c>
      <c r="BZ45" s="115">
        <v>9</v>
      </c>
      <c r="CA45" s="115"/>
      <c r="CB45" s="115"/>
      <c r="CC45" s="115"/>
      <c r="CG45" s="115"/>
      <c r="CH45" s="115"/>
      <c r="CI45" s="115"/>
      <c r="CJ45" s="116"/>
      <c r="CK45" s="115"/>
      <c r="CL45" s="115"/>
      <c r="CM45" s="115"/>
      <c r="DC45" s="76"/>
      <c r="DW45" s="6">
        <f t="shared" si="0"/>
        <v>7</v>
      </c>
      <c r="DX45" s="77">
        <f t="shared" si="1"/>
        <v>7.9099999999999993</v>
      </c>
      <c r="DY45" s="31">
        <f t="shared" si="2"/>
        <v>142</v>
      </c>
      <c r="DZ45" s="117"/>
      <c r="EA45" s="117"/>
      <c r="EB45" s="117"/>
      <c r="EC45" s="117"/>
      <c r="ED45" s="117"/>
      <c r="EE45" s="117"/>
      <c r="EF45" s="117"/>
      <c r="EG45" s="117"/>
      <c r="EH45" s="117"/>
      <c r="EI45" s="117"/>
      <c r="EJ45" s="117"/>
    </row>
    <row r="46" spans="1:140" s="31" customFormat="1" x14ac:dyDescent="0.25">
      <c r="A46" s="31" t="s">
        <v>100</v>
      </c>
      <c r="N46" s="31">
        <v>1</v>
      </c>
      <c r="O46" s="31">
        <v>1.67</v>
      </c>
      <c r="P46" s="31">
        <v>30</v>
      </c>
      <c r="T46" s="76"/>
      <c r="U46" s="115"/>
      <c r="V46" s="115"/>
      <c r="W46" s="115"/>
      <c r="AD46" s="115"/>
      <c r="AE46" s="115"/>
      <c r="AF46" s="115"/>
      <c r="AG46" s="31">
        <v>1</v>
      </c>
      <c r="AH46" s="31">
        <v>0.78</v>
      </c>
      <c r="AI46" s="31">
        <v>14</v>
      </c>
      <c r="AK46" s="115"/>
      <c r="AL46" s="115"/>
      <c r="AM46" s="115"/>
      <c r="AN46" s="115"/>
      <c r="AO46" s="115"/>
      <c r="AP46" s="115"/>
      <c r="AQ46" s="115"/>
      <c r="AR46" s="115"/>
      <c r="AV46" s="115"/>
      <c r="AW46" s="115"/>
      <c r="AX46" s="115"/>
      <c r="BH46" s="115"/>
      <c r="BI46" s="115"/>
      <c r="BJ46" s="115"/>
      <c r="BK46" s="116"/>
      <c r="BO46" s="115"/>
      <c r="BP46" s="115"/>
      <c r="BQ46" s="115"/>
      <c r="BR46" s="115">
        <v>1</v>
      </c>
      <c r="BS46" s="115">
        <v>1.5</v>
      </c>
      <c r="BT46" s="115">
        <v>27</v>
      </c>
      <c r="BU46" s="115"/>
      <c r="BV46" s="115"/>
      <c r="BW46" s="115"/>
      <c r="BX46" s="115">
        <v>1</v>
      </c>
      <c r="BY46" s="115">
        <v>0.56000000000000005</v>
      </c>
      <c r="BZ46" s="115">
        <v>10</v>
      </c>
      <c r="CA46" s="115"/>
      <c r="CB46" s="115">
        <v>0.44</v>
      </c>
      <c r="CC46" s="115">
        <v>8</v>
      </c>
      <c r="CG46" s="115"/>
      <c r="CH46" s="115"/>
      <c r="CI46" s="115"/>
      <c r="CJ46" s="116"/>
      <c r="CK46" s="115"/>
      <c r="CL46" s="115"/>
      <c r="CM46" s="115"/>
      <c r="CQ46" s="31">
        <v>1</v>
      </c>
      <c r="CR46" s="31">
        <v>1.35</v>
      </c>
      <c r="CS46" s="31">
        <v>27</v>
      </c>
      <c r="DC46" s="76"/>
      <c r="DW46" s="6">
        <f t="shared" si="0"/>
        <v>5</v>
      </c>
      <c r="DX46" s="77">
        <f t="shared" si="1"/>
        <v>6.3000000000000007</v>
      </c>
      <c r="DY46" s="31">
        <f t="shared" si="2"/>
        <v>116</v>
      </c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</row>
    <row r="47" spans="1:140" s="31" customFormat="1" x14ac:dyDescent="0.25">
      <c r="A47" s="31" t="s">
        <v>101</v>
      </c>
      <c r="K47" s="31">
        <v>1</v>
      </c>
      <c r="L47" s="31">
        <v>1</v>
      </c>
      <c r="M47" s="31">
        <v>18</v>
      </c>
      <c r="T47" s="76"/>
      <c r="U47" s="115">
        <v>1</v>
      </c>
      <c r="V47" s="115">
        <v>1</v>
      </c>
      <c r="W47" s="115">
        <v>18</v>
      </c>
      <c r="AD47" s="115">
        <v>1</v>
      </c>
      <c r="AE47" s="115">
        <v>1</v>
      </c>
      <c r="AF47" s="115">
        <v>18</v>
      </c>
      <c r="AK47" s="115"/>
      <c r="AL47" s="115"/>
      <c r="AM47" s="115"/>
      <c r="AN47" s="115"/>
      <c r="AO47" s="115"/>
      <c r="AP47" s="115"/>
      <c r="AQ47" s="115"/>
      <c r="AR47" s="115"/>
      <c r="AV47" s="115">
        <v>1</v>
      </c>
      <c r="AW47" s="115">
        <v>1</v>
      </c>
      <c r="AX47" s="115">
        <v>18</v>
      </c>
      <c r="BH47" s="115"/>
      <c r="BI47" s="115"/>
      <c r="BJ47" s="115"/>
      <c r="BK47" s="116"/>
      <c r="BL47" s="31">
        <v>1</v>
      </c>
      <c r="BM47" s="31">
        <v>1</v>
      </c>
      <c r="BN47" s="31">
        <v>18</v>
      </c>
      <c r="BO47" s="115"/>
      <c r="BP47" s="115"/>
      <c r="BQ47" s="115"/>
      <c r="BR47" s="115">
        <v>1</v>
      </c>
      <c r="BS47" s="115">
        <v>1</v>
      </c>
      <c r="BT47" s="115">
        <v>18</v>
      </c>
      <c r="BU47" s="115"/>
      <c r="BV47" s="115"/>
      <c r="BW47" s="115"/>
      <c r="BX47" s="115"/>
      <c r="BY47" s="115"/>
      <c r="BZ47" s="115"/>
      <c r="CA47" s="115"/>
      <c r="CB47" s="115"/>
      <c r="CC47" s="115"/>
      <c r="CG47" s="115"/>
      <c r="CH47" s="115"/>
      <c r="CI47" s="115"/>
      <c r="CJ47" s="116"/>
      <c r="CK47" s="115"/>
      <c r="CL47" s="115"/>
      <c r="CM47" s="115"/>
      <c r="CW47" s="31">
        <v>1</v>
      </c>
      <c r="CX47" s="31">
        <v>0.5</v>
      </c>
      <c r="CY47" s="31">
        <v>18</v>
      </c>
      <c r="CZ47" s="31">
        <v>1</v>
      </c>
      <c r="DA47" s="31">
        <v>0.5</v>
      </c>
      <c r="DB47" s="31">
        <v>9</v>
      </c>
      <c r="DC47" s="76"/>
      <c r="DD47" s="31">
        <v>1</v>
      </c>
      <c r="DE47" s="31">
        <v>0.5</v>
      </c>
      <c r="DF47" s="31">
        <v>18</v>
      </c>
      <c r="DW47" s="6">
        <f t="shared" si="0"/>
        <v>9</v>
      </c>
      <c r="DX47" s="77">
        <f t="shared" si="1"/>
        <v>7.5</v>
      </c>
      <c r="DY47" s="31">
        <f t="shared" si="2"/>
        <v>153</v>
      </c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</row>
    <row r="48" spans="1:140" s="31" customFormat="1" x14ac:dyDescent="0.25">
      <c r="A48" s="31" t="s">
        <v>102</v>
      </c>
      <c r="K48" s="31">
        <v>2</v>
      </c>
      <c r="L48" s="31">
        <v>2</v>
      </c>
      <c r="M48" s="31">
        <v>36</v>
      </c>
      <c r="T48" s="76"/>
      <c r="U48" s="115"/>
      <c r="V48" s="115"/>
      <c r="W48" s="115"/>
      <c r="AD48" s="115"/>
      <c r="AE48" s="115"/>
      <c r="AF48" s="115"/>
      <c r="AK48" s="115"/>
      <c r="AL48" s="115"/>
      <c r="AM48" s="115"/>
      <c r="AN48" s="115"/>
      <c r="AO48" s="115"/>
      <c r="AP48" s="115"/>
      <c r="AQ48" s="115"/>
      <c r="AR48" s="115"/>
      <c r="AV48" s="115"/>
      <c r="AW48" s="115"/>
      <c r="AX48" s="115"/>
      <c r="BH48" s="115"/>
      <c r="BI48" s="115"/>
      <c r="BJ48" s="115"/>
      <c r="BK48" s="116"/>
      <c r="BO48" s="115"/>
      <c r="BP48" s="115"/>
      <c r="BQ48" s="115"/>
      <c r="BR48" s="115">
        <v>1</v>
      </c>
      <c r="BS48" s="115">
        <v>1.28</v>
      </c>
      <c r="BT48" s="115">
        <v>23</v>
      </c>
      <c r="BU48" s="115"/>
      <c r="BV48" s="115"/>
      <c r="BW48" s="115"/>
      <c r="BX48" s="115"/>
      <c r="BY48" s="115"/>
      <c r="BZ48" s="115"/>
      <c r="CA48" s="115"/>
      <c r="CB48" s="115"/>
      <c r="CC48" s="115"/>
      <c r="CD48" s="31">
        <v>1</v>
      </c>
      <c r="CE48" s="31">
        <v>0.5</v>
      </c>
      <c r="CF48" s="31">
        <v>9</v>
      </c>
      <c r="CG48" s="115"/>
      <c r="CH48" s="115"/>
      <c r="CI48" s="115"/>
      <c r="CJ48" s="116"/>
      <c r="CK48" s="115"/>
      <c r="CL48" s="115"/>
      <c r="CM48" s="115"/>
      <c r="DC48" s="76"/>
      <c r="DP48" s="31">
        <v>1</v>
      </c>
      <c r="DQ48" s="31">
        <v>1.5</v>
      </c>
      <c r="DR48" s="31">
        <v>54</v>
      </c>
      <c r="DW48" s="6">
        <f t="shared" si="0"/>
        <v>5</v>
      </c>
      <c r="DX48" s="77">
        <f t="shared" si="1"/>
        <v>5.28</v>
      </c>
      <c r="DY48" s="31">
        <f t="shared" si="2"/>
        <v>122</v>
      </c>
      <c r="DZ48" s="117"/>
      <c r="EA48" s="117"/>
      <c r="EB48" s="117"/>
      <c r="EC48" s="117"/>
      <c r="ED48" s="117"/>
      <c r="EE48" s="117"/>
      <c r="EF48" s="117"/>
      <c r="EG48" s="117"/>
      <c r="EH48" s="117"/>
      <c r="EI48" s="117"/>
      <c r="EJ48" s="117"/>
    </row>
    <row r="49" spans="1:140" s="100" customFormat="1" x14ac:dyDescent="0.25">
      <c r="A49" s="100" t="s">
        <v>103</v>
      </c>
      <c r="U49" s="121"/>
      <c r="V49" s="121"/>
      <c r="W49" s="121"/>
      <c r="X49" s="122"/>
      <c r="Y49" s="122"/>
      <c r="Z49" s="122"/>
      <c r="AA49" s="122"/>
      <c r="AB49" s="122"/>
      <c r="AC49" s="122"/>
      <c r="AD49" s="121"/>
      <c r="AE49" s="121"/>
      <c r="AF49" s="121"/>
      <c r="AG49" s="122"/>
      <c r="AH49" s="122"/>
      <c r="AI49" s="122"/>
      <c r="AJ49" s="122"/>
      <c r="AK49" s="121"/>
      <c r="AL49" s="121"/>
      <c r="AM49" s="121"/>
      <c r="AN49" s="121"/>
      <c r="AO49" s="121"/>
      <c r="AP49" s="121"/>
      <c r="AQ49" s="121"/>
      <c r="AR49" s="121"/>
      <c r="AS49" s="122"/>
      <c r="AT49" s="122"/>
      <c r="AU49" s="122"/>
      <c r="AV49" s="121"/>
      <c r="AW49" s="121"/>
      <c r="AX49" s="121"/>
      <c r="AY49" s="122"/>
      <c r="AZ49" s="122"/>
      <c r="BA49" s="122"/>
      <c r="BB49" s="122"/>
      <c r="BC49" s="122"/>
      <c r="BD49" s="122"/>
      <c r="BE49" s="122"/>
      <c r="BF49" s="122"/>
      <c r="BG49" s="122"/>
      <c r="BH49" s="121"/>
      <c r="BI49" s="121"/>
      <c r="BJ49" s="121"/>
      <c r="BK49" s="121"/>
      <c r="BL49" s="122"/>
      <c r="BM49" s="122"/>
      <c r="BN49" s="122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4"/>
      <c r="CE49" s="124"/>
      <c r="CF49" s="124"/>
      <c r="CG49" s="123"/>
      <c r="CH49" s="123"/>
      <c r="CI49" s="123"/>
      <c r="CJ49" s="123"/>
      <c r="CK49" s="123"/>
      <c r="CL49" s="123"/>
      <c r="CM49" s="123"/>
      <c r="DW49" s="102">
        <f t="shared" si="0"/>
        <v>0</v>
      </c>
      <c r="DX49" s="100">
        <f t="shared" si="1"/>
        <v>0</v>
      </c>
      <c r="DY49" s="100">
        <f t="shared" si="2"/>
        <v>0</v>
      </c>
      <c r="DZ49" s="125"/>
      <c r="EA49" s="125"/>
      <c r="EB49" s="125"/>
      <c r="EC49" s="125"/>
      <c r="ED49" s="125"/>
      <c r="EE49" s="125"/>
      <c r="EF49" s="125"/>
      <c r="EG49" s="125"/>
      <c r="EH49" s="125"/>
      <c r="EI49" s="125"/>
      <c r="EJ49" s="125"/>
    </row>
    <row r="50" spans="1:140" s="31" customFormat="1" x14ac:dyDescent="0.25">
      <c r="A50" s="31" t="s">
        <v>219</v>
      </c>
      <c r="N50" s="31">
        <v>1</v>
      </c>
      <c r="O50" s="31">
        <v>1.17</v>
      </c>
      <c r="P50" s="31">
        <v>21</v>
      </c>
      <c r="T50" s="76"/>
      <c r="U50" s="115">
        <v>1</v>
      </c>
      <c r="V50" s="115">
        <v>0.77</v>
      </c>
      <c r="W50" s="115">
        <v>14</v>
      </c>
      <c r="AD50" s="115"/>
      <c r="AE50" s="115">
        <v>0.17</v>
      </c>
      <c r="AF50" s="115">
        <v>3</v>
      </c>
      <c r="AJ50" s="31">
        <v>1</v>
      </c>
      <c r="AK50" s="115">
        <v>1.39</v>
      </c>
      <c r="AL50" s="115">
        <v>25</v>
      </c>
      <c r="AM50" s="115"/>
      <c r="AN50" s="115"/>
      <c r="AO50" s="115"/>
      <c r="AP50" s="115"/>
      <c r="AQ50" s="115"/>
      <c r="AR50" s="115"/>
      <c r="AV50" s="115"/>
      <c r="AW50" s="115"/>
      <c r="AX50" s="115"/>
      <c r="BH50" s="115"/>
      <c r="BI50" s="115"/>
      <c r="BJ50" s="115"/>
      <c r="BK50" s="116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G50" s="115"/>
      <c r="CH50" s="115"/>
      <c r="CI50" s="115"/>
      <c r="CJ50" s="116"/>
      <c r="CK50" s="115"/>
      <c r="CL50" s="115"/>
      <c r="CM50" s="115"/>
      <c r="DC50" s="76"/>
      <c r="DW50" s="6">
        <f t="shared" si="0"/>
        <v>3</v>
      </c>
      <c r="DX50" s="77">
        <f t="shared" si="1"/>
        <v>3.5</v>
      </c>
      <c r="DY50" s="31">
        <f t="shared" si="2"/>
        <v>63</v>
      </c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</row>
    <row r="51" spans="1:140" s="79" customFormat="1" x14ac:dyDescent="0.25">
      <c r="A51" s="79" t="s">
        <v>104</v>
      </c>
      <c r="N51" s="79">
        <v>3</v>
      </c>
      <c r="O51" s="79">
        <v>2.67</v>
      </c>
      <c r="P51" s="79">
        <v>48</v>
      </c>
      <c r="U51" s="139">
        <v>1</v>
      </c>
      <c r="V51" s="139">
        <v>1</v>
      </c>
      <c r="W51" s="139">
        <v>18</v>
      </c>
      <c r="AD51" s="139">
        <v>2</v>
      </c>
      <c r="AE51" s="139">
        <v>2</v>
      </c>
      <c r="AF51" s="139">
        <v>36</v>
      </c>
      <c r="AG51" s="79">
        <v>1</v>
      </c>
      <c r="AH51" s="79">
        <v>1</v>
      </c>
      <c r="AI51" s="79">
        <v>18</v>
      </c>
      <c r="AJ51" s="79">
        <v>4</v>
      </c>
      <c r="AK51" s="139">
        <v>4</v>
      </c>
      <c r="AL51" s="139">
        <v>72</v>
      </c>
      <c r="AM51" s="139"/>
      <c r="AN51" s="139"/>
      <c r="AO51" s="139"/>
      <c r="AP51" s="139">
        <v>2</v>
      </c>
      <c r="AQ51" s="139">
        <v>2</v>
      </c>
      <c r="AR51" s="139">
        <v>36</v>
      </c>
      <c r="AS51" s="79">
        <v>1</v>
      </c>
      <c r="AT51" s="79">
        <v>1</v>
      </c>
      <c r="AU51" s="79">
        <v>18</v>
      </c>
      <c r="AV51" s="139"/>
      <c r="AW51" s="139"/>
      <c r="AX51" s="139"/>
      <c r="BH51" s="139"/>
      <c r="BI51" s="139"/>
      <c r="BJ51" s="139"/>
      <c r="BK51" s="139"/>
      <c r="BO51" s="139"/>
      <c r="BP51" s="139"/>
      <c r="BQ51" s="139"/>
      <c r="BR51" s="139"/>
      <c r="BS51" s="139"/>
      <c r="BT51" s="139"/>
      <c r="BU51" s="139">
        <v>1</v>
      </c>
      <c r="BV51" s="139">
        <v>1</v>
      </c>
      <c r="BW51" s="139">
        <v>18</v>
      </c>
      <c r="BX51" s="139"/>
      <c r="BY51" s="139"/>
      <c r="BZ51" s="139"/>
      <c r="CA51" s="139">
        <v>1</v>
      </c>
      <c r="CB51" s="139">
        <v>0.5</v>
      </c>
      <c r="CC51" s="139">
        <v>9</v>
      </c>
      <c r="CD51" s="79">
        <v>1</v>
      </c>
      <c r="CE51" s="79">
        <v>1</v>
      </c>
      <c r="CF51" s="79">
        <v>18</v>
      </c>
      <c r="CG51" s="139"/>
      <c r="CH51" s="139"/>
      <c r="CI51" s="139"/>
      <c r="CJ51" s="139"/>
      <c r="CK51" s="139"/>
      <c r="CL51" s="139"/>
      <c r="CM51" s="139"/>
      <c r="DW51" s="140">
        <f t="shared" si="0"/>
        <v>17</v>
      </c>
      <c r="DX51" s="79">
        <f t="shared" si="1"/>
        <v>16.170000000000002</v>
      </c>
      <c r="DY51" s="79">
        <f t="shared" si="2"/>
        <v>291</v>
      </c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</row>
    <row r="52" spans="1:140" s="79" customFormat="1" x14ac:dyDescent="0.25">
      <c r="A52" s="79" t="s">
        <v>105</v>
      </c>
      <c r="B52" s="79">
        <v>1</v>
      </c>
      <c r="C52" s="79">
        <v>0.5</v>
      </c>
      <c r="D52" s="79">
        <v>20</v>
      </c>
      <c r="E52" s="79">
        <v>1</v>
      </c>
      <c r="F52" s="79">
        <v>1</v>
      </c>
      <c r="G52" s="79">
        <v>40</v>
      </c>
      <c r="K52" s="79">
        <v>4</v>
      </c>
      <c r="L52" s="79">
        <v>4</v>
      </c>
      <c r="M52" s="79">
        <v>72</v>
      </c>
      <c r="N52" s="79">
        <v>1</v>
      </c>
      <c r="O52" s="79">
        <v>2</v>
      </c>
      <c r="P52" s="79">
        <v>36</v>
      </c>
      <c r="U52" s="139"/>
      <c r="V52" s="139"/>
      <c r="W52" s="139"/>
      <c r="AD52" s="139"/>
      <c r="AE52" s="139"/>
      <c r="AF52" s="139"/>
      <c r="AJ52" s="79">
        <v>2</v>
      </c>
      <c r="AK52" s="139">
        <v>2</v>
      </c>
      <c r="AL52" s="139">
        <v>36</v>
      </c>
      <c r="AM52" s="139"/>
      <c r="AN52" s="139"/>
      <c r="AO52" s="139"/>
      <c r="AP52" s="139"/>
      <c r="AQ52" s="139"/>
      <c r="AR52" s="139"/>
      <c r="AV52" s="139"/>
      <c r="AW52" s="139"/>
      <c r="AX52" s="139"/>
      <c r="BH52" s="139"/>
      <c r="BI52" s="139"/>
      <c r="BJ52" s="139"/>
      <c r="BK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>
        <v>1</v>
      </c>
      <c r="BY52" s="139">
        <v>0.83</v>
      </c>
      <c r="BZ52" s="139">
        <v>15</v>
      </c>
      <c r="CA52" s="139"/>
      <c r="CB52" s="139"/>
      <c r="CC52" s="139"/>
      <c r="CG52" s="139"/>
      <c r="CH52" s="139"/>
      <c r="CI52" s="139"/>
      <c r="CJ52" s="139"/>
      <c r="CK52" s="139"/>
      <c r="CL52" s="139"/>
      <c r="CM52" s="139"/>
      <c r="DW52" s="140">
        <f t="shared" si="0"/>
        <v>10</v>
      </c>
      <c r="DX52" s="79">
        <f t="shared" si="1"/>
        <v>10.33</v>
      </c>
      <c r="DY52" s="79">
        <f t="shared" si="2"/>
        <v>219</v>
      </c>
      <c r="DZ52" s="141"/>
      <c r="EA52" s="141"/>
      <c r="EB52" s="141"/>
      <c r="EC52" s="141"/>
      <c r="ED52" s="141"/>
      <c r="EE52" s="141"/>
      <c r="EF52" s="141"/>
      <c r="EG52" s="141"/>
      <c r="EH52" s="141"/>
      <c r="EI52" s="141"/>
      <c r="EJ52" s="141"/>
    </row>
    <row r="53" spans="1:140" s="31" customFormat="1" x14ac:dyDescent="0.25">
      <c r="A53" s="31" t="s">
        <v>106</v>
      </c>
      <c r="E53" s="31">
        <v>1</v>
      </c>
      <c r="F53" s="31">
        <v>1</v>
      </c>
      <c r="G53" s="31">
        <v>40</v>
      </c>
      <c r="N53" s="31">
        <v>2</v>
      </c>
      <c r="O53" s="31">
        <v>2</v>
      </c>
      <c r="P53" s="31">
        <v>36</v>
      </c>
      <c r="T53" s="76"/>
      <c r="U53" s="115">
        <v>1</v>
      </c>
      <c r="V53" s="115">
        <v>0.7</v>
      </c>
      <c r="W53" s="115">
        <v>12</v>
      </c>
      <c r="Y53" s="31">
        <v>0.33</v>
      </c>
      <c r="Z53" s="31">
        <v>6</v>
      </c>
      <c r="AD53" s="115"/>
      <c r="AE53" s="115"/>
      <c r="AF53" s="115"/>
      <c r="AJ53" s="31">
        <v>2</v>
      </c>
      <c r="AK53" s="115">
        <v>2</v>
      </c>
      <c r="AL53" s="115">
        <v>36</v>
      </c>
      <c r="AM53" s="115">
        <v>1</v>
      </c>
      <c r="AN53" s="115">
        <v>0.78</v>
      </c>
      <c r="AO53" s="115">
        <v>14</v>
      </c>
      <c r="AP53" s="115"/>
      <c r="AQ53" s="115"/>
      <c r="AR53" s="115"/>
      <c r="AV53" s="115">
        <v>1</v>
      </c>
      <c r="AW53" s="115">
        <v>1</v>
      </c>
      <c r="AX53" s="115">
        <v>18</v>
      </c>
      <c r="BH53" s="115"/>
      <c r="BI53" s="115"/>
      <c r="BJ53" s="115"/>
      <c r="BK53" s="116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G53" s="115"/>
      <c r="CH53" s="115"/>
      <c r="CI53" s="115"/>
      <c r="CJ53" s="116"/>
      <c r="CK53" s="115"/>
      <c r="CL53" s="115"/>
      <c r="CM53" s="115"/>
      <c r="DC53" s="76"/>
      <c r="DG53" s="31">
        <v>1</v>
      </c>
      <c r="DH53" s="31">
        <v>1</v>
      </c>
      <c r="DI53" s="31">
        <v>36</v>
      </c>
      <c r="DW53" s="6">
        <f t="shared" si="0"/>
        <v>9</v>
      </c>
      <c r="DX53" s="77">
        <f t="shared" si="1"/>
        <v>8.81</v>
      </c>
      <c r="DY53" s="31">
        <f t="shared" si="2"/>
        <v>198</v>
      </c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</row>
    <row r="54" spans="1:140" s="31" customFormat="1" x14ac:dyDescent="0.25">
      <c r="A54" s="31" t="s">
        <v>107</v>
      </c>
      <c r="N54" s="31">
        <v>1</v>
      </c>
      <c r="O54" s="31">
        <v>1</v>
      </c>
      <c r="P54" s="31">
        <v>18</v>
      </c>
      <c r="T54" s="76"/>
      <c r="U54" s="115">
        <v>1</v>
      </c>
      <c r="V54" s="115">
        <v>0.5</v>
      </c>
      <c r="W54" s="115">
        <v>9</v>
      </c>
      <c r="Y54" s="31">
        <v>0.5</v>
      </c>
      <c r="Z54" s="31">
        <v>9</v>
      </c>
      <c r="AD54" s="115"/>
      <c r="AE54" s="115"/>
      <c r="AF54" s="115"/>
      <c r="AJ54" s="31">
        <v>1</v>
      </c>
      <c r="AK54" s="115">
        <v>1</v>
      </c>
      <c r="AL54" s="115">
        <v>18</v>
      </c>
      <c r="AM54" s="115">
        <v>1</v>
      </c>
      <c r="AN54" s="115">
        <v>0.44</v>
      </c>
      <c r="AO54" s="115">
        <v>8</v>
      </c>
      <c r="AP54" s="115"/>
      <c r="AQ54" s="115"/>
      <c r="AR54" s="115"/>
      <c r="AV54" s="115">
        <v>1</v>
      </c>
      <c r="AW54" s="115">
        <v>1</v>
      </c>
      <c r="AX54" s="115">
        <v>18</v>
      </c>
      <c r="BH54" s="115"/>
      <c r="BI54" s="115"/>
      <c r="BJ54" s="115"/>
      <c r="BK54" s="116"/>
      <c r="BO54" s="115">
        <v>1</v>
      </c>
      <c r="BP54" s="115">
        <v>0.42</v>
      </c>
      <c r="BQ54" s="115">
        <v>7.5</v>
      </c>
      <c r="BR54" s="115">
        <v>1</v>
      </c>
      <c r="BS54" s="115">
        <v>0.42</v>
      </c>
      <c r="BT54" s="115">
        <v>7.5</v>
      </c>
      <c r="BU54" s="115"/>
      <c r="BV54" s="115"/>
      <c r="BW54" s="115"/>
      <c r="BX54" s="115"/>
      <c r="BY54" s="115"/>
      <c r="BZ54" s="115"/>
      <c r="CA54" s="115"/>
      <c r="CB54" s="115"/>
      <c r="CC54" s="115"/>
      <c r="CG54" s="115"/>
      <c r="CH54" s="115"/>
      <c r="CI54" s="115"/>
      <c r="CJ54" s="116"/>
      <c r="CK54" s="115"/>
      <c r="CL54" s="115"/>
      <c r="CM54" s="115"/>
      <c r="CZ54" s="31">
        <v>1</v>
      </c>
      <c r="DA54" s="31">
        <v>1</v>
      </c>
      <c r="DB54" s="31">
        <v>18</v>
      </c>
      <c r="DC54" s="76"/>
      <c r="DM54" s="31">
        <v>1</v>
      </c>
      <c r="DN54" s="31">
        <v>1</v>
      </c>
      <c r="DO54" s="31">
        <v>36</v>
      </c>
      <c r="DW54" s="6">
        <f t="shared" si="0"/>
        <v>9</v>
      </c>
      <c r="DX54" s="77">
        <f t="shared" si="1"/>
        <v>7.2799999999999994</v>
      </c>
      <c r="DY54" s="31">
        <f t="shared" si="2"/>
        <v>149</v>
      </c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</row>
    <row r="55" spans="1:140" s="31" customFormat="1" x14ac:dyDescent="0.25">
      <c r="A55" s="31" t="s">
        <v>108</v>
      </c>
      <c r="K55" s="31">
        <v>2</v>
      </c>
      <c r="L55" s="31">
        <v>2</v>
      </c>
      <c r="M55" s="31">
        <v>36</v>
      </c>
      <c r="T55" s="76"/>
      <c r="U55" s="115"/>
      <c r="V55" s="115"/>
      <c r="W55" s="115"/>
      <c r="AD55" s="115">
        <v>1</v>
      </c>
      <c r="AE55" s="115">
        <v>1</v>
      </c>
      <c r="AF55" s="115">
        <v>18</v>
      </c>
      <c r="AK55" s="115"/>
      <c r="AL55" s="115"/>
      <c r="AM55" s="115"/>
      <c r="AN55" s="115"/>
      <c r="AO55" s="115"/>
      <c r="AP55" s="115"/>
      <c r="AQ55" s="115"/>
      <c r="AR55" s="115"/>
      <c r="AV55" s="115"/>
      <c r="AW55" s="115"/>
      <c r="AX55" s="115"/>
      <c r="BH55" s="115"/>
      <c r="BI55" s="115"/>
      <c r="BJ55" s="115"/>
      <c r="BK55" s="116"/>
      <c r="BO55" s="115">
        <v>1</v>
      </c>
      <c r="BP55" s="115">
        <v>1.17</v>
      </c>
      <c r="BQ55" s="115">
        <v>21</v>
      </c>
      <c r="BR55" s="115"/>
      <c r="BS55" s="115"/>
      <c r="BT55" s="115"/>
      <c r="BU55" s="115">
        <v>1</v>
      </c>
      <c r="BV55" s="115">
        <v>1.17</v>
      </c>
      <c r="BW55" s="115">
        <v>21</v>
      </c>
      <c r="BX55" s="115">
        <v>1</v>
      </c>
      <c r="BY55" s="115">
        <v>0.61</v>
      </c>
      <c r="BZ55" s="115">
        <v>11</v>
      </c>
      <c r="CA55" s="115"/>
      <c r="CB55" s="115"/>
      <c r="CC55" s="115"/>
      <c r="CG55" s="115"/>
      <c r="CH55" s="115"/>
      <c r="CI55" s="115"/>
      <c r="CJ55" s="116"/>
      <c r="CK55" s="115"/>
      <c r="CL55" s="115"/>
      <c r="CM55" s="115"/>
      <c r="DC55" s="76"/>
      <c r="DW55" s="6">
        <f t="shared" si="0"/>
        <v>6</v>
      </c>
      <c r="DX55" s="77">
        <f t="shared" si="1"/>
        <v>5.95</v>
      </c>
      <c r="DY55" s="31">
        <f t="shared" si="2"/>
        <v>107</v>
      </c>
      <c r="DZ55" s="117"/>
      <c r="EA55" s="117"/>
      <c r="EB55" s="117"/>
      <c r="EC55" s="117"/>
      <c r="ED55" s="117"/>
      <c r="EE55" s="117"/>
      <c r="EF55" s="117"/>
      <c r="EG55" s="117"/>
      <c r="EH55" s="117"/>
      <c r="EI55" s="117"/>
      <c r="EJ55" s="117"/>
    </row>
    <row r="56" spans="1:140" s="31" customFormat="1" x14ac:dyDescent="0.25">
      <c r="A56" s="31" t="s">
        <v>109</v>
      </c>
      <c r="T56" s="76"/>
      <c r="U56" s="115">
        <v>1</v>
      </c>
      <c r="V56" s="115">
        <v>1</v>
      </c>
      <c r="W56" s="115">
        <v>18</v>
      </c>
      <c r="Y56" s="31">
        <v>0.5</v>
      </c>
      <c r="Z56" s="31">
        <v>9</v>
      </c>
      <c r="AD56" s="115"/>
      <c r="AE56" s="115"/>
      <c r="AF56" s="115"/>
      <c r="AJ56" s="31">
        <v>1</v>
      </c>
      <c r="AK56" s="115">
        <v>1</v>
      </c>
      <c r="AL56" s="115">
        <v>18</v>
      </c>
      <c r="AM56" s="115"/>
      <c r="AN56" s="115"/>
      <c r="AO56" s="115"/>
      <c r="AP56" s="115">
        <v>1</v>
      </c>
      <c r="AQ56" s="115">
        <v>1</v>
      </c>
      <c r="AR56" s="115">
        <v>18</v>
      </c>
      <c r="AV56" s="115"/>
      <c r="AW56" s="115"/>
      <c r="AX56" s="115"/>
      <c r="BH56" s="115"/>
      <c r="BI56" s="115"/>
      <c r="BJ56" s="115"/>
      <c r="BK56" s="116"/>
      <c r="BL56" s="31">
        <v>1</v>
      </c>
      <c r="BM56" s="31">
        <v>1.67</v>
      </c>
      <c r="BN56" s="31">
        <v>30</v>
      </c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G56" s="115"/>
      <c r="CH56" s="115"/>
      <c r="CI56" s="115"/>
      <c r="CJ56" s="116"/>
      <c r="CK56" s="115"/>
      <c r="CL56" s="115"/>
      <c r="CM56" s="115"/>
      <c r="DC56" s="76"/>
      <c r="DW56" s="6">
        <f t="shared" si="0"/>
        <v>4</v>
      </c>
      <c r="DX56" s="77">
        <f t="shared" si="1"/>
        <v>5.17</v>
      </c>
      <c r="DY56" s="31">
        <f t="shared" si="2"/>
        <v>93</v>
      </c>
      <c r="DZ56" s="117"/>
      <c r="EA56" s="117"/>
      <c r="EB56" s="117"/>
      <c r="EC56" s="117"/>
      <c r="ED56" s="117"/>
      <c r="EE56" s="117"/>
      <c r="EF56" s="117"/>
      <c r="EG56" s="117"/>
      <c r="EH56" s="117"/>
      <c r="EI56" s="117"/>
      <c r="EJ56" s="117"/>
    </row>
    <row r="57" spans="1:140" s="31" customFormat="1" x14ac:dyDescent="0.25">
      <c r="A57" s="31" t="s">
        <v>110</v>
      </c>
      <c r="T57" s="76"/>
      <c r="U57" s="115"/>
      <c r="V57" s="115"/>
      <c r="W57" s="115"/>
      <c r="AD57" s="115"/>
      <c r="AE57" s="115"/>
      <c r="AF57" s="115"/>
      <c r="AK57" s="115"/>
      <c r="AL57" s="115"/>
      <c r="AM57" s="115"/>
      <c r="AN57" s="115"/>
      <c r="AO57" s="115"/>
      <c r="AP57" s="115"/>
      <c r="AQ57" s="115"/>
      <c r="AR57" s="115"/>
      <c r="AV57" s="115">
        <v>1</v>
      </c>
      <c r="AW57" s="115">
        <v>1</v>
      </c>
      <c r="AX57" s="115">
        <v>18</v>
      </c>
      <c r="BH57" s="115"/>
      <c r="BI57" s="115"/>
      <c r="BJ57" s="115"/>
      <c r="BK57" s="116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G57" s="115"/>
      <c r="CH57" s="115"/>
      <c r="CI57" s="115"/>
      <c r="CJ57" s="116"/>
      <c r="CK57" s="115"/>
      <c r="CL57" s="115"/>
      <c r="CM57" s="115"/>
      <c r="CW57" s="31">
        <v>1</v>
      </c>
      <c r="CX57" s="31">
        <v>1</v>
      </c>
      <c r="CY57" s="31">
        <v>36</v>
      </c>
      <c r="DC57" s="76"/>
      <c r="DW57" s="6">
        <f t="shared" si="0"/>
        <v>2</v>
      </c>
      <c r="DX57" s="77">
        <f t="shared" si="1"/>
        <v>2</v>
      </c>
      <c r="DY57" s="31">
        <f t="shared" si="2"/>
        <v>54</v>
      </c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</row>
    <row r="58" spans="1:140" s="31" customFormat="1" x14ac:dyDescent="0.25">
      <c r="A58" s="31" t="s">
        <v>111</v>
      </c>
      <c r="N58" s="31">
        <v>1</v>
      </c>
      <c r="O58" s="31">
        <v>1</v>
      </c>
      <c r="P58" s="31">
        <v>18</v>
      </c>
      <c r="T58" s="76"/>
      <c r="U58" s="115">
        <v>1</v>
      </c>
      <c r="V58" s="115">
        <v>1</v>
      </c>
      <c r="W58" s="115">
        <v>18</v>
      </c>
      <c r="AD58" s="115"/>
      <c r="AE58" s="115"/>
      <c r="AF58" s="115"/>
      <c r="AJ58" s="31">
        <v>1</v>
      </c>
      <c r="AK58" s="115">
        <v>1</v>
      </c>
      <c r="AL58" s="115">
        <v>18</v>
      </c>
      <c r="AM58" s="115">
        <v>1</v>
      </c>
      <c r="AN58" s="115">
        <v>1</v>
      </c>
      <c r="AO58" s="115">
        <v>18</v>
      </c>
      <c r="AP58" s="115">
        <v>1</v>
      </c>
      <c r="AQ58" s="115">
        <v>1</v>
      </c>
      <c r="AR58" s="115">
        <v>18</v>
      </c>
      <c r="AV58" s="115"/>
      <c r="AW58" s="115"/>
      <c r="AX58" s="115"/>
      <c r="BH58" s="115"/>
      <c r="BI58" s="115"/>
      <c r="BJ58" s="115"/>
      <c r="BK58" s="116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G58" s="115"/>
      <c r="CH58" s="115"/>
      <c r="CI58" s="115"/>
      <c r="CJ58" s="116"/>
      <c r="CK58" s="115"/>
      <c r="CL58" s="115"/>
      <c r="CM58" s="115"/>
      <c r="DC58" s="76"/>
      <c r="DW58" s="6">
        <f t="shared" si="0"/>
        <v>5</v>
      </c>
      <c r="DX58" s="77">
        <f t="shared" si="1"/>
        <v>5</v>
      </c>
      <c r="DY58" s="31">
        <f t="shared" si="2"/>
        <v>90</v>
      </c>
      <c r="DZ58" s="117"/>
      <c r="EA58" s="117"/>
      <c r="EB58" s="117"/>
      <c r="EC58" s="117"/>
      <c r="ED58" s="117"/>
      <c r="EE58" s="117"/>
      <c r="EF58" s="117"/>
      <c r="EG58" s="117"/>
      <c r="EH58" s="117"/>
      <c r="EI58" s="117"/>
      <c r="EJ58" s="117"/>
    </row>
    <row r="59" spans="1:140" s="31" customFormat="1" x14ac:dyDescent="0.25">
      <c r="A59" s="31" t="s">
        <v>112</v>
      </c>
      <c r="T59" s="76"/>
      <c r="U59" s="126"/>
      <c r="V59" s="126"/>
      <c r="W59" s="126"/>
      <c r="X59" s="127"/>
      <c r="Y59" s="127"/>
      <c r="Z59" s="127"/>
      <c r="AA59" s="127"/>
      <c r="AB59" s="127"/>
      <c r="AC59" s="127"/>
      <c r="AD59" s="126"/>
      <c r="AE59" s="126"/>
      <c r="AF59" s="126"/>
      <c r="AI59" s="127"/>
      <c r="AJ59" s="127"/>
      <c r="AK59" s="126"/>
      <c r="AL59" s="126"/>
      <c r="AM59" s="126"/>
      <c r="AN59" s="126"/>
      <c r="AO59" s="126"/>
      <c r="AP59" s="126"/>
      <c r="AQ59" s="126"/>
      <c r="AR59" s="126"/>
      <c r="AS59" s="127"/>
      <c r="AT59" s="127"/>
      <c r="AU59" s="127"/>
      <c r="AV59" s="126"/>
      <c r="AW59" s="126"/>
      <c r="AX59" s="126"/>
      <c r="AY59" s="127"/>
      <c r="AZ59" s="127"/>
      <c r="BA59" s="127"/>
      <c r="BB59" s="127"/>
      <c r="BC59" s="127"/>
      <c r="BD59" s="127"/>
      <c r="BE59" s="127"/>
      <c r="BF59" s="127"/>
      <c r="BG59" s="127"/>
      <c r="BH59" s="126"/>
      <c r="BI59" s="126"/>
      <c r="BJ59" s="126"/>
      <c r="BK59" s="128"/>
      <c r="BL59" s="127"/>
      <c r="BM59" s="127"/>
      <c r="BN59" s="127"/>
      <c r="BO59" s="115"/>
      <c r="BP59" s="115"/>
      <c r="BQ59" s="115"/>
      <c r="BR59" s="115"/>
      <c r="BS59" s="115"/>
      <c r="BT59" s="115"/>
      <c r="BU59" s="115">
        <v>1</v>
      </c>
      <c r="BV59" s="115">
        <v>1</v>
      </c>
      <c r="BW59" s="115">
        <v>18</v>
      </c>
      <c r="BX59" s="115"/>
      <c r="BY59" s="115"/>
      <c r="BZ59" s="115"/>
      <c r="CA59" s="115"/>
      <c r="CB59" s="115"/>
      <c r="CC59" s="115"/>
      <c r="CD59" s="129"/>
      <c r="CE59" s="129"/>
      <c r="CF59" s="129"/>
      <c r="CG59" s="115"/>
      <c r="CH59" s="115"/>
      <c r="CI59" s="115"/>
      <c r="CJ59" s="116"/>
      <c r="CK59" s="115"/>
      <c r="CL59" s="115"/>
      <c r="CM59" s="115"/>
      <c r="DC59" s="76"/>
      <c r="DD59" s="31">
        <v>1</v>
      </c>
      <c r="DE59" s="31">
        <v>1</v>
      </c>
      <c r="DF59" s="31">
        <v>36</v>
      </c>
      <c r="DW59" s="6">
        <f t="shared" si="0"/>
        <v>2</v>
      </c>
      <c r="DX59" s="77">
        <f t="shared" si="1"/>
        <v>2</v>
      </c>
      <c r="DY59" s="31">
        <f t="shared" si="2"/>
        <v>54</v>
      </c>
      <c r="DZ59" s="117"/>
      <c r="EA59" s="117"/>
      <c r="EB59" s="117"/>
      <c r="EC59" s="117"/>
      <c r="ED59" s="117"/>
      <c r="EE59" s="117"/>
      <c r="EF59" s="117"/>
      <c r="EG59" s="117"/>
      <c r="EH59" s="117"/>
      <c r="EI59" s="117"/>
      <c r="EJ59" s="117"/>
    </row>
    <row r="60" spans="1:140" s="31" customFormat="1" x14ac:dyDescent="0.25">
      <c r="A60" s="31" t="s">
        <v>113</v>
      </c>
      <c r="T60" s="76"/>
      <c r="U60" s="115"/>
      <c r="V60" s="115"/>
      <c r="W60" s="115"/>
      <c r="AD60" s="115"/>
      <c r="AE60" s="115"/>
      <c r="AF60" s="115"/>
      <c r="AK60" s="115"/>
      <c r="AL60" s="115"/>
      <c r="AM60" s="115">
        <v>1</v>
      </c>
      <c r="AN60" s="115">
        <v>0.28000000000000003</v>
      </c>
      <c r="AO60" s="115">
        <v>5</v>
      </c>
      <c r="AP60" s="115"/>
      <c r="AQ60" s="115"/>
      <c r="AR60" s="115"/>
      <c r="AV60" s="115"/>
      <c r="AW60" s="115"/>
      <c r="AX60" s="115"/>
      <c r="BH60" s="115"/>
      <c r="BI60" s="115"/>
      <c r="BJ60" s="115"/>
      <c r="BK60" s="116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G60" s="115"/>
      <c r="CH60" s="115"/>
      <c r="CI60" s="115"/>
      <c r="CJ60" s="116"/>
      <c r="CK60" s="115">
        <v>1</v>
      </c>
      <c r="CL60" s="115">
        <v>1</v>
      </c>
      <c r="CM60" s="115">
        <v>20</v>
      </c>
      <c r="DC60" s="76"/>
      <c r="DD60" s="31">
        <v>1</v>
      </c>
      <c r="DE60" s="31">
        <v>0.5</v>
      </c>
      <c r="DF60" s="31">
        <v>18</v>
      </c>
      <c r="DW60" s="6">
        <f t="shared" si="0"/>
        <v>3</v>
      </c>
      <c r="DX60" s="77">
        <f t="shared" si="1"/>
        <v>1.78</v>
      </c>
      <c r="DY60" s="31">
        <f t="shared" si="2"/>
        <v>43</v>
      </c>
      <c r="DZ60" s="117"/>
      <c r="EA60" s="117"/>
      <c r="EB60" s="117"/>
      <c r="EC60" s="117"/>
      <c r="ED60" s="117"/>
      <c r="EE60" s="117"/>
      <c r="EF60" s="117"/>
      <c r="EG60" s="117"/>
      <c r="EH60" s="117"/>
      <c r="EI60" s="117"/>
      <c r="EJ60" s="117"/>
    </row>
    <row r="61" spans="1:140" s="79" customFormat="1" x14ac:dyDescent="0.25">
      <c r="A61" s="79" t="s">
        <v>115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>
        <v>1</v>
      </c>
      <c r="O61" s="140">
        <v>1</v>
      </c>
      <c r="P61" s="140">
        <v>18</v>
      </c>
      <c r="Q61" s="140"/>
      <c r="R61" s="140"/>
      <c r="S61" s="140"/>
      <c r="T61" s="140"/>
      <c r="U61" s="142"/>
      <c r="V61" s="142"/>
      <c r="W61" s="142"/>
      <c r="X61" s="140"/>
      <c r="Y61" s="140"/>
      <c r="Z61" s="140"/>
      <c r="AA61" s="140"/>
      <c r="AB61" s="140"/>
      <c r="AC61" s="140"/>
      <c r="AD61" s="142"/>
      <c r="AE61" s="142"/>
      <c r="AF61" s="142"/>
      <c r="AG61" s="140"/>
      <c r="AH61" s="140"/>
      <c r="AI61" s="140"/>
      <c r="AJ61" s="140">
        <v>1</v>
      </c>
      <c r="AK61" s="142">
        <v>1</v>
      </c>
      <c r="AL61" s="142">
        <v>18</v>
      </c>
      <c r="AM61" s="142"/>
      <c r="AN61" s="142"/>
      <c r="AO61" s="142"/>
      <c r="AP61" s="142"/>
      <c r="AQ61" s="142"/>
      <c r="AR61" s="142"/>
      <c r="AS61" s="140"/>
      <c r="AT61" s="140"/>
      <c r="AU61" s="140"/>
      <c r="AV61" s="142"/>
      <c r="AW61" s="142"/>
      <c r="AX61" s="142"/>
      <c r="AY61" s="140"/>
      <c r="AZ61" s="140"/>
      <c r="BA61" s="140"/>
      <c r="BB61" s="140"/>
      <c r="BC61" s="140"/>
      <c r="BD61" s="140"/>
      <c r="BE61" s="140"/>
      <c r="BF61" s="140"/>
      <c r="BG61" s="140"/>
      <c r="BH61" s="142"/>
      <c r="BI61" s="142"/>
      <c r="BJ61" s="142"/>
      <c r="BK61" s="142"/>
      <c r="BL61" s="140">
        <v>1</v>
      </c>
      <c r="BM61" s="140">
        <v>1</v>
      </c>
      <c r="BN61" s="140">
        <v>18</v>
      </c>
      <c r="BO61" s="142"/>
      <c r="BP61" s="142"/>
      <c r="BQ61" s="142"/>
      <c r="BR61" s="142">
        <v>1</v>
      </c>
      <c r="BS61" s="142">
        <v>1.22</v>
      </c>
      <c r="BT61" s="142">
        <v>22</v>
      </c>
      <c r="BU61" s="142"/>
      <c r="BV61" s="142"/>
      <c r="BW61" s="142"/>
      <c r="BX61" s="142">
        <v>1</v>
      </c>
      <c r="BY61" s="142">
        <v>0.72</v>
      </c>
      <c r="BZ61" s="142">
        <v>13</v>
      </c>
      <c r="CA61" s="142"/>
      <c r="CB61" s="142"/>
      <c r="CC61" s="142"/>
      <c r="CD61" s="140">
        <v>1</v>
      </c>
      <c r="CE61" s="140">
        <v>0.5</v>
      </c>
      <c r="CF61" s="140">
        <v>9</v>
      </c>
      <c r="CG61" s="142"/>
      <c r="CH61" s="142"/>
      <c r="CI61" s="142"/>
      <c r="CJ61" s="142"/>
      <c r="CK61" s="142">
        <v>2</v>
      </c>
      <c r="CL61" s="142">
        <v>2</v>
      </c>
      <c r="CM61" s="139">
        <v>40</v>
      </c>
      <c r="CW61" s="79">
        <v>1</v>
      </c>
      <c r="CX61" s="79">
        <v>1.25</v>
      </c>
      <c r="CY61" s="79">
        <v>45</v>
      </c>
      <c r="DD61" s="79">
        <v>1</v>
      </c>
      <c r="DE61" s="79">
        <v>0.75</v>
      </c>
      <c r="DF61" s="79">
        <v>27</v>
      </c>
      <c r="DM61" s="79">
        <v>1</v>
      </c>
      <c r="DN61" s="79">
        <v>1</v>
      </c>
      <c r="DO61" s="79">
        <v>36</v>
      </c>
      <c r="DW61" s="140">
        <f t="shared" si="0"/>
        <v>11</v>
      </c>
      <c r="DX61" s="79">
        <f t="shared" si="1"/>
        <v>10.44</v>
      </c>
      <c r="DY61" s="79">
        <f t="shared" si="2"/>
        <v>246</v>
      </c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</row>
    <row r="62" spans="1:140" s="31" customFormat="1" x14ac:dyDescent="0.25">
      <c r="A62" s="31" t="s">
        <v>160</v>
      </c>
      <c r="K62" s="31">
        <v>2</v>
      </c>
      <c r="L62" s="31">
        <v>2</v>
      </c>
      <c r="M62" s="31">
        <v>36</v>
      </c>
      <c r="N62" s="31">
        <v>2</v>
      </c>
      <c r="O62" s="31">
        <v>2</v>
      </c>
      <c r="P62" s="31">
        <v>36</v>
      </c>
      <c r="T62" s="76"/>
      <c r="U62" s="115"/>
      <c r="V62" s="115"/>
      <c r="W62" s="115"/>
      <c r="AD62" s="115"/>
      <c r="AE62" s="115"/>
      <c r="AF62" s="115"/>
      <c r="AJ62" s="31">
        <v>1</v>
      </c>
      <c r="AK62" s="115">
        <v>1</v>
      </c>
      <c r="AL62" s="115">
        <v>18</v>
      </c>
      <c r="AM62" s="115">
        <v>1</v>
      </c>
      <c r="AN62" s="115">
        <v>1</v>
      </c>
      <c r="AO62" s="115">
        <v>18</v>
      </c>
      <c r="AP62" s="115">
        <v>1</v>
      </c>
      <c r="AQ62" s="115">
        <v>1</v>
      </c>
      <c r="AR62" s="115">
        <v>18</v>
      </c>
      <c r="AV62" s="115">
        <v>1</v>
      </c>
      <c r="AW62" s="115">
        <v>1</v>
      </c>
      <c r="AX62" s="115">
        <v>18</v>
      </c>
      <c r="BH62" s="115"/>
      <c r="BI62" s="115"/>
      <c r="BJ62" s="115"/>
      <c r="BK62" s="116"/>
      <c r="BL62" s="31">
        <v>1</v>
      </c>
      <c r="BM62" s="31">
        <v>1</v>
      </c>
      <c r="BN62" s="31">
        <v>18</v>
      </c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G62" s="115"/>
      <c r="CH62" s="115"/>
      <c r="CI62" s="115"/>
      <c r="CJ62" s="116"/>
      <c r="CK62" s="115">
        <v>1</v>
      </c>
      <c r="CL62" s="115">
        <v>1</v>
      </c>
      <c r="CM62" s="115">
        <v>20</v>
      </c>
      <c r="CT62" s="31">
        <v>1</v>
      </c>
      <c r="CU62" s="31">
        <v>1</v>
      </c>
      <c r="CV62" s="31">
        <v>20</v>
      </c>
      <c r="DC62" s="76"/>
      <c r="DD62" s="31">
        <v>1</v>
      </c>
      <c r="DE62" s="31">
        <v>1</v>
      </c>
      <c r="DF62" s="31">
        <v>36</v>
      </c>
      <c r="DJ62" s="31">
        <v>1</v>
      </c>
      <c r="DK62" s="31">
        <v>1</v>
      </c>
      <c r="DL62" s="31">
        <v>36</v>
      </c>
      <c r="DW62" s="6">
        <f t="shared" si="0"/>
        <v>13</v>
      </c>
      <c r="DX62" s="77">
        <f t="shared" si="1"/>
        <v>13</v>
      </c>
      <c r="DY62" s="31">
        <f t="shared" si="2"/>
        <v>274</v>
      </c>
      <c r="DZ62" s="117"/>
      <c r="EA62" s="117"/>
      <c r="EB62" s="117"/>
      <c r="EC62" s="117"/>
      <c r="ED62" s="117"/>
      <c r="EE62" s="117"/>
      <c r="EF62" s="117"/>
      <c r="EG62" s="117"/>
      <c r="EH62" s="117"/>
      <c r="EI62" s="117"/>
      <c r="EJ62" s="117"/>
    </row>
    <row r="63" spans="1:140" s="31" customFormat="1" x14ac:dyDescent="0.25">
      <c r="A63" s="31" t="s">
        <v>114</v>
      </c>
      <c r="T63" s="76"/>
      <c r="U63" s="115">
        <v>2</v>
      </c>
      <c r="V63" s="115">
        <v>2.33</v>
      </c>
      <c r="W63" s="115">
        <v>42</v>
      </c>
      <c r="AD63" s="115"/>
      <c r="AE63" s="115"/>
      <c r="AF63" s="115"/>
      <c r="AK63" s="115"/>
      <c r="AL63" s="115"/>
      <c r="AM63" s="115"/>
      <c r="AN63" s="115"/>
      <c r="AO63" s="115"/>
      <c r="AP63" s="115"/>
      <c r="AQ63" s="115"/>
      <c r="AR63" s="115"/>
      <c r="AV63" s="115"/>
      <c r="AW63" s="115"/>
      <c r="AX63" s="115"/>
      <c r="BH63" s="115"/>
      <c r="BI63" s="115"/>
      <c r="BJ63" s="115"/>
      <c r="BK63" s="116"/>
      <c r="BL63" s="31">
        <v>1</v>
      </c>
      <c r="BM63" s="31">
        <v>1.22</v>
      </c>
      <c r="BN63" s="31">
        <v>22</v>
      </c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G63" s="115"/>
      <c r="CH63" s="115"/>
      <c r="CI63" s="115"/>
      <c r="CJ63" s="116"/>
      <c r="CK63" s="115"/>
      <c r="CL63" s="115"/>
      <c r="CM63" s="115"/>
      <c r="CW63" s="31">
        <v>1</v>
      </c>
      <c r="CX63" s="31">
        <v>1</v>
      </c>
      <c r="CY63" s="31">
        <v>36</v>
      </c>
      <c r="DC63" s="76"/>
      <c r="DW63" s="6">
        <f t="shared" si="0"/>
        <v>4</v>
      </c>
      <c r="DX63" s="77">
        <f t="shared" si="1"/>
        <v>4.55</v>
      </c>
      <c r="DY63" s="31">
        <f t="shared" si="2"/>
        <v>100</v>
      </c>
      <c r="DZ63" s="117"/>
      <c r="EA63" s="117"/>
      <c r="EB63" s="117"/>
      <c r="EC63" s="117"/>
      <c r="ED63" s="117"/>
      <c r="EE63" s="117"/>
      <c r="EF63" s="117"/>
      <c r="EG63" s="117"/>
      <c r="EH63" s="117"/>
      <c r="EI63" s="117"/>
      <c r="EJ63" s="117"/>
    </row>
    <row r="64" spans="1:140" s="31" customFormat="1" x14ac:dyDescent="0.25">
      <c r="A64" s="31" t="s">
        <v>116</v>
      </c>
      <c r="C64" s="11"/>
      <c r="D64" s="11"/>
      <c r="E64" s="11"/>
      <c r="F64" s="11"/>
      <c r="G64" s="11"/>
      <c r="H64" s="11"/>
      <c r="I64" s="11"/>
      <c r="J64" s="11"/>
      <c r="K64" s="11">
        <v>1</v>
      </c>
      <c r="L64" s="11">
        <v>1</v>
      </c>
      <c r="M64" s="11">
        <v>18</v>
      </c>
      <c r="N64" s="11">
        <v>1</v>
      </c>
      <c r="O64" s="11">
        <v>1</v>
      </c>
      <c r="P64" s="11">
        <v>18</v>
      </c>
      <c r="Q64" s="11"/>
      <c r="R64" s="11"/>
      <c r="S64" s="11"/>
      <c r="T64" s="74"/>
      <c r="U64" s="131"/>
      <c r="V64" s="131"/>
      <c r="W64" s="131"/>
      <c r="X64" s="11"/>
      <c r="Y64" s="11"/>
      <c r="Z64" s="11"/>
      <c r="AA64" s="11"/>
      <c r="AB64" s="11"/>
      <c r="AC64" s="11"/>
      <c r="AD64" s="131"/>
      <c r="AE64" s="131"/>
      <c r="AF64" s="131"/>
      <c r="AG64" s="11"/>
      <c r="AH64" s="11"/>
      <c r="AI64" s="11"/>
      <c r="AJ64" s="11"/>
      <c r="AK64" s="131"/>
      <c r="AL64" s="131"/>
      <c r="AM64" s="131"/>
      <c r="AN64" s="131"/>
      <c r="AO64" s="131"/>
      <c r="AP64" s="131"/>
      <c r="AQ64" s="131"/>
      <c r="AR64" s="131"/>
      <c r="AS64" s="11"/>
      <c r="AT64" s="11"/>
      <c r="AU64" s="11"/>
      <c r="AV64" s="131"/>
      <c r="AW64" s="131"/>
      <c r="AX64" s="131"/>
      <c r="BH64" s="115"/>
      <c r="BI64" s="115"/>
      <c r="BJ64" s="115"/>
      <c r="BK64" s="116"/>
      <c r="BO64" s="115"/>
      <c r="BP64" s="115"/>
      <c r="BQ64" s="115"/>
      <c r="BR64" s="115">
        <v>1</v>
      </c>
      <c r="BS64" s="115">
        <v>1</v>
      </c>
      <c r="BT64" s="115">
        <v>18</v>
      </c>
      <c r="BU64" s="115"/>
      <c r="BV64" s="115"/>
      <c r="BW64" s="115"/>
      <c r="BX64" s="115"/>
      <c r="BY64" s="115"/>
      <c r="BZ64" s="115"/>
      <c r="CA64" s="115"/>
      <c r="CB64" s="115"/>
      <c r="CC64" s="115"/>
      <c r="CG64" s="115"/>
      <c r="CH64" s="115"/>
      <c r="CI64" s="115"/>
      <c r="CJ64" s="116"/>
      <c r="CK64" s="115"/>
      <c r="CL64" s="115"/>
      <c r="CM64" s="115"/>
      <c r="CW64" s="31">
        <v>1</v>
      </c>
      <c r="CX64" s="31">
        <v>1</v>
      </c>
      <c r="CY64" s="31">
        <v>36</v>
      </c>
      <c r="DC64" s="76"/>
      <c r="DW64" s="6">
        <f t="shared" si="0"/>
        <v>4</v>
      </c>
      <c r="DX64" s="77">
        <f t="shared" si="1"/>
        <v>4</v>
      </c>
      <c r="DY64" s="31">
        <f t="shared" si="2"/>
        <v>90</v>
      </c>
      <c r="DZ64" s="117"/>
      <c r="EA64" s="117"/>
      <c r="EB64" s="117"/>
      <c r="EC64" s="117"/>
      <c r="ED64" s="117"/>
      <c r="EE64" s="117"/>
      <c r="EF64" s="117"/>
      <c r="EG64" s="117"/>
      <c r="EH64" s="117"/>
      <c r="EI64" s="117"/>
      <c r="EJ64" s="117"/>
    </row>
    <row r="65" spans="1:140" s="100" customFormat="1" x14ac:dyDescent="0.25">
      <c r="A65" s="100" t="s">
        <v>117</v>
      </c>
      <c r="U65" s="123"/>
      <c r="V65" s="123"/>
      <c r="W65" s="123"/>
      <c r="AD65" s="123"/>
      <c r="AE65" s="123"/>
      <c r="AF65" s="123"/>
      <c r="AK65" s="123"/>
      <c r="AL65" s="123"/>
      <c r="AM65" s="123"/>
      <c r="AN65" s="123"/>
      <c r="AO65" s="123"/>
      <c r="AP65" s="123"/>
      <c r="AQ65" s="123"/>
      <c r="AR65" s="123"/>
      <c r="AV65" s="123"/>
      <c r="AW65" s="123"/>
      <c r="AX65" s="123"/>
      <c r="BH65" s="123"/>
      <c r="BI65" s="123"/>
      <c r="BJ65" s="123"/>
      <c r="BK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G65" s="123"/>
      <c r="CH65" s="123"/>
      <c r="CI65" s="123"/>
      <c r="CJ65" s="123"/>
      <c r="CK65" s="123"/>
      <c r="CL65" s="123"/>
      <c r="CM65" s="123"/>
      <c r="DW65" s="102">
        <f t="shared" si="0"/>
        <v>0</v>
      </c>
      <c r="DX65" s="100">
        <f t="shared" si="1"/>
        <v>0</v>
      </c>
      <c r="DY65" s="100">
        <f t="shared" si="2"/>
        <v>0</v>
      </c>
      <c r="DZ65" s="125"/>
      <c r="EA65" s="125"/>
      <c r="EB65" s="125"/>
      <c r="EC65" s="125"/>
      <c r="ED65" s="125"/>
      <c r="EE65" s="125"/>
      <c r="EF65" s="125"/>
      <c r="EG65" s="125"/>
      <c r="EH65" s="125"/>
      <c r="EI65" s="125"/>
      <c r="EJ65" s="125"/>
    </row>
    <row r="66" spans="1:140" s="83" customFormat="1" ht="17.25" customHeight="1" x14ac:dyDescent="0.25">
      <c r="A66" s="83" t="s">
        <v>118</v>
      </c>
      <c r="K66" s="83">
        <v>1</v>
      </c>
      <c r="L66" s="83">
        <v>1</v>
      </c>
      <c r="M66" s="83">
        <v>18</v>
      </c>
      <c r="N66" s="83">
        <v>2</v>
      </c>
      <c r="O66" s="83">
        <v>2.5</v>
      </c>
      <c r="P66" s="83">
        <v>45</v>
      </c>
      <c r="T66" s="82"/>
      <c r="U66" s="132">
        <v>1</v>
      </c>
      <c r="V66" s="132">
        <v>1</v>
      </c>
      <c r="W66" s="132">
        <v>18</v>
      </c>
      <c r="AD66" s="132">
        <v>1</v>
      </c>
      <c r="AE66" s="132">
        <v>0.5</v>
      </c>
      <c r="AF66" s="132">
        <v>9</v>
      </c>
      <c r="AK66" s="132"/>
      <c r="AL66" s="132"/>
      <c r="AM66" s="132">
        <v>1</v>
      </c>
      <c r="AN66" s="132">
        <v>0.5</v>
      </c>
      <c r="AO66" s="132">
        <v>9</v>
      </c>
      <c r="AP66" s="132"/>
      <c r="AQ66" s="132"/>
      <c r="AR66" s="132"/>
      <c r="AS66" s="83">
        <v>1</v>
      </c>
      <c r="AT66" s="83">
        <v>1</v>
      </c>
      <c r="AU66" s="83">
        <v>18</v>
      </c>
      <c r="AV66" s="132"/>
      <c r="AW66" s="132"/>
      <c r="AX66" s="132"/>
      <c r="BH66" s="132"/>
      <c r="BI66" s="132"/>
      <c r="BJ66" s="132"/>
      <c r="BK66" s="133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/>
      <c r="CA66" s="132"/>
      <c r="CB66" s="132"/>
      <c r="CC66" s="132"/>
      <c r="CG66" s="132"/>
      <c r="CH66" s="132"/>
      <c r="CI66" s="132"/>
      <c r="CJ66" s="133"/>
      <c r="CK66" s="132"/>
      <c r="CL66" s="132"/>
      <c r="CM66" s="132"/>
      <c r="DC66" s="82"/>
      <c r="DW66" s="6">
        <f t="shared" si="0"/>
        <v>7</v>
      </c>
      <c r="DX66" s="77">
        <f t="shared" si="1"/>
        <v>6.5</v>
      </c>
      <c r="DY66" s="31">
        <f t="shared" si="2"/>
        <v>117</v>
      </c>
      <c r="DZ66" s="117"/>
      <c r="EA66" s="117"/>
      <c r="EB66" s="117"/>
      <c r="EC66" s="117"/>
      <c r="ED66" s="117"/>
      <c r="EE66" s="117"/>
      <c r="EF66" s="117"/>
      <c r="EG66" s="117"/>
      <c r="EH66" s="117"/>
      <c r="EI66" s="117"/>
      <c r="EJ66" s="117"/>
    </row>
    <row r="67" spans="1:140" s="31" customFormat="1" x14ac:dyDescent="0.25">
      <c r="A67" s="31" t="s">
        <v>119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73"/>
      <c r="U67" s="130"/>
      <c r="V67" s="130"/>
      <c r="W67" s="130"/>
      <c r="X67" s="10"/>
      <c r="Y67" s="10"/>
      <c r="Z67" s="10"/>
      <c r="AA67" s="10"/>
      <c r="AB67" s="10"/>
      <c r="AC67" s="10"/>
      <c r="AD67" s="130"/>
      <c r="AE67" s="130"/>
      <c r="AF67" s="130"/>
      <c r="AG67" s="10"/>
      <c r="AH67" s="10"/>
      <c r="AI67" s="10"/>
      <c r="AJ67" s="10">
        <v>1</v>
      </c>
      <c r="AK67" s="130">
        <v>1</v>
      </c>
      <c r="AL67" s="130">
        <v>18</v>
      </c>
      <c r="AM67" s="130"/>
      <c r="AN67" s="130"/>
      <c r="AO67" s="130"/>
      <c r="AP67" s="130"/>
      <c r="AQ67" s="130"/>
      <c r="AR67" s="130"/>
      <c r="AS67" s="10"/>
      <c r="AT67" s="10"/>
      <c r="AU67" s="10"/>
      <c r="AV67" s="130"/>
      <c r="AW67" s="130"/>
      <c r="AX67" s="130"/>
      <c r="AY67" s="10"/>
      <c r="AZ67" s="10"/>
      <c r="BA67" s="10"/>
      <c r="BB67" s="10"/>
      <c r="BC67" s="10"/>
      <c r="BD67" s="10"/>
      <c r="BE67" s="10"/>
      <c r="BF67" s="10"/>
      <c r="BG67" s="10"/>
      <c r="BH67" s="130"/>
      <c r="BI67" s="130"/>
      <c r="BJ67" s="130"/>
      <c r="BK67" s="43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BZ67" s="115"/>
      <c r="CA67" s="115"/>
      <c r="CB67" s="115"/>
      <c r="CC67" s="115"/>
      <c r="CG67" s="115"/>
      <c r="CH67" s="115"/>
      <c r="CI67" s="115"/>
      <c r="CJ67" s="116"/>
      <c r="CK67" s="115"/>
      <c r="CL67" s="115"/>
      <c r="CM67" s="115"/>
      <c r="DC67" s="76"/>
      <c r="DD67" s="31">
        <v>1</v>
      </c>
      <c r="DE67" s="31">
        <v>0.5</v>
      </c>
      <c r="DF67" s="31">
        <v>18</v>
      </c>
      <c r="DW67" s="6">
        <f t="shared" si="0"/>
        <v>2</v>
      </c>
      <c r="DX67" s="77">
        <f t="shared" si="1"/>
        <v>1.5</v>
      </c>
      <c r="DY67" s="31">
        <f t="shared" si="2"/>
        <v>36</v>
      </c>
      <c r="DZ67" s="134"/>
    </row>
    <row r="68" spans="1:140" s="38" customFormat="1" x14ac:dyDescent="0.25">
      <c r="A68" s="38" t="s">
        <v>120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6"/>
      <c r="U68" s="137"/>
      <c r="V68" s="137"/>
      <c r="W68" s="137"/>
      <c r="X68" s="135"/>
      <c r="Y68" s="135"/>
      <c r="Z68" s="135"/>
      <c r="AA68" s="135"/>
      <c r="AB68" s="135"/>
      <c r="AC68" s="135"/>
      <c r="AD68" s="137"/>
      <c r="AE68" s="137"/>
      <c r="AF68" s="137"/>
      <c r="AG68" s="135"/>
      <c r="AH68" s="135"/>
      <c r="AI68" s="135"/>
      <c r="AJ68" s="135"/>
      <c r="AK68" s="137"/>
      <c r="AL68" s="137"/>
      <c r="AM68" s="137"/>
      <c r="AN68" s="137"/>
      <c r="AO68" s="137"/>
      <c r="AP68" s="137">
        <v>1</v>
      </c>
      <c r="AQ68" s="137">
        <v>1.67</v>
      </c>
      <c r="AR68" s="137">
        <v>30</v>
      </c>
      <c r="AS68" s="135"/>
      <c r="AT68" s="135"/>
      <c r="AU68" s="135"/>
      <c r="AV68" s="137"/>
      <c r="AW68" s="137"/>
      <c r="AX68" s="137"/>
      <c r="AY68" s="135"/>
      <c r="AZ68" s="135"/>
      <c r="BA68" s="135"/>
      <c r="BB68" s="135"/>
      <c r="BC68" s="135"/>
      <c r="BD68" s="135"/>
      <c r="BE68" s="135"/>
      <c r="BF68" s="135"/>
      <c r="BG68" s="135"/>
      <c r="BH68" s="137"/>
      <c r="BI68" s="137"/>
      <c r="BJ68" s="137"/>
      <c r="BK68" s="138"/>
      <c r="BL68" s="135"/>
      <c r="BM68" s="135"/>
      <c r="BN68" s="135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5">
        <v>1</v>
      </c>
      <c r="CE68" s="135">
        <v>0.78</v>
      </c>
      <c r="CF68" s="135">
        <v>14</v>
      </c>
      <c r="CG68" s="137"/>
      <c r="CH68" s="137"/>
      <c r="CI68" s="137"/>
      <c r="CJ68" s="138"/>
      <c r="CK68" s="137"/>
      <c r="CL68" s="137"/>
      <c r="CM68" s="137"/>
      <c r="CN68" s="135"/>
      <c r="CO68" s="135"/>
      <c r="CP68" s="135"/>
      <c r="CQ68" s="135"/>
      <c r="CR68" s="135"/>
      <c r="CS68" s="135"/>
      <c r="CT68" s="135"/>
      <c r="CU68" s="135"/>
      <c r="CV68" s="135"/>
      <c r="CW68" s="135"/>
      <c r="CX68" s="135"/>
      <c r="CY68" s="135"/>
      <c r="CZ68" s="135">
        <v>1</v>
      </c>
      <c r="DA68" s="135">
        <v>1.33</v>
      </c>
      <c r="DB68" s="135">
        <v>24</v>
      </c>
      <c r="DC68" s="136" t="s">
        <v>282</v>
      </c>
      <c r="DD68" s="135">
        <v>1</v>
      </c>
      <c r="DE68" s="135">
        <v>1</v>
      </c>
      <c r="DF68" s="135">
        <v>36</v>
      </c>
      <c r="DG68" s="135"/>
      <c r="DH68" s="135"/>
      <c r="DI68" s="135"/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5"/>
      <c r="DW68" s="6">
        <f t="shared" si="0"/>
        <v>4</v>
      </c>
      <c r="DX68" s="77">
        <f t="shared" si="1"/>
        <v>4.78</v>
      </c>
      <c r="DY68" s="31">
        <f t="shared" si="2"/>
        <v>104</v>
      </c>
      <c r="DZ68" s="117"/>
      <c r="EA68" s="117"/>
      <c r="EB68" s="117"/>
      <c r="EC68" s="117"/>
      <c r="ED68" s="117"/>
      <c r="EE68" s="117"/>
      <c r="EF68" s="117"/>
      <c r="EG68" s="117"/>
      <c r="EH68" s="117"/>
      <c r="EI68" s="117"/>
      <c r="EJ68" s="117"/>
    </row>
    <row r="69" spans="1:140" s="86" customFormat="1" x14ac:dyDescent="0.25">
      <c r="A69" s="86" t="s">
        <v>121</v>
      </c>
      <c r="U69" s="143"/>
      <c r="V69" s="143"/>
      <c r="W69" s="143"/>
      <c r="AD69" s="143"/>
      <c r="AE69" s="143"/>
      <c r="AF69" s="143"/>
      <c r="AK69" s="143"/>
      <c r="AL69" s="143"/>
      <c r="AM69" s="143"/>
      <c r="AN69" s="143"/>
      <c r="AO69" s="143"/>
      <c r="AP69" s="143"/>
      <c r="AQ69" s="143"/>
      <c r="AR69" s="143"/>
      <c r="AV69" s="143"/>
      <c r="AW69" s="143"/>
      <c r="AX69" s="143"/>
      <c r="BH69" s="143"/>
      <c r="BI69" s="143"/>
      <c r="BJ69" s="143"/>
      <c r="BK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G69" s="143"/>
      <c r="CH69" s="143"/>
      <c r="CI69" s="143"/>
      <c r="CJ69" s="143"/>
      <c r="CK69" s="143"/>
      <c r="CL69" s="143"/>
      <c r="CM69" s="143"/>
      <c r="DW69" s="92">
        <f t="shared" si="0"/>
        <v>0</v>
      </c>
      <c r="DX69" s="86">
        <f t="shared" si="1"/>
        <v>0</v>
      </c>
      <c r="DY69" s="86">
        <f t="shared" si="2"/>
        <v>0</v>
      </c>
      <c r="DZ69" s="144"/>
      <c r="EA69" s="144"/>
      <c r="EB69" s="144"/>
      <c r="EC69" s="144"/>
      <c r="ED69" s="144"/>
      <c r="EE69" s="144"/>
      <c r="EF69" s="144"/>
      <c r="EG69" s="144"/>
      <c r="EH69" s="144"/>
      <c r="EI69" s="144"/>
      <c r="EJ69" s="144"/>
    </row>
    <row r="70" spans="1:140" s="31" customFormat="1" x14ac:dyDescent="0.25">
      <c r="A70" s="31" t="s">
        <v>122</v>
      </c>
      <c r="K70" s="31">
        <v>1</v>
      </c>
      <c r="L70" s="31">
        <v>1</v>
      </c>
      <c r="M70" s="31">
        <v>18</v>
      </c>
      <c r="T70" s="76"/>
      <c r="U70" s="115"/>
      <c r="V70" s="115"/>
      <c r="W70" s="115"/>
      <c r="AD70" s="115">
        <v>1</v>
      </c>
      <c r="AE70" s="115">
        <v>1</v>
      </c>
      <c r="AF70" s="115">
        <v>18</v>
      </c>
      <c r="AJ70" s="31">
        <v>1</v>
      </c>
      <c r="AK70" s="115">
        <v>1</v>
      </c>
      <c r="AL70" s="115">
        <v>18</v>
      </c>
      <c r="AM70" s="115">
        <v>1</v>
      </c>
      <c r="AN70" s="115">
        <v>1</v>
      </c>
      <c r="AO70" s="115">
        <v>18</v>
      </c>
      <c r="AP70" s="115"/>
      <c r="AQ70" s="115"/>
      <c r="AR70" s="115"/>
      <c r="AV70" s="115"/>
      <c r="AW70" s="115"/>
      <c r="AX70" s="115"/>
      <c r="BH70" s="115"/>
      <c r="BI70" s="115"/>
      <c r="BJ70" s="115"/>
      <c r="BK70" s="116"/>
      <c r="BO70" s="115"/>
      <c r="BP70" s="115"/>
      <c r="BQ70" s="115"/>
      <c r="BR70" s="115"/>
      <c r="BS70" s="115"/>
      <c r="BT70" s="115"/>
      <c r="BU70" s="115"/>
      <c r="BV70" s="115"/>
      <c r="BW70" s="115"/>
      <c r="BX70" s="115"/>
      <c r="BY70" s="115"/>
      <c r="BZ70" s="115"/>
      <c r="CA70" s="115"/>
      <c r="CB70" s="115"/>
      <c r="CC70" s="115"/>
      <c r="CG70" s="115"/>
      <c r="CH70" s="115"/>
      <c r="CI70" s="115"/>
      <c r="CJ70" s="116"/>
      <c r="CK70" s="115"/>
      <c r="CL70" s="115"/>
      <c r="CM70" s="115"/>
      <c r="DC70" s="76"/>
      <c r="DW70" s="6">
        <f t="shared" ref="DW70:DW72" si="3">SUM(B70,E70,H70,K70,N70,Q70,U70,X70,AA70,AD70,AG70,AJ70,AM70,AP70,AS70,AV70,AY70,BB70,BE70,BH70,BL70,BO70,BR70,BU70,BX70,CA70,CD70,CG70,CK70,CN70,CQ70,CT70,CW70,CZ70,DD70,DG70,DJ70,DM70,DP70,DS70)</f>
        <v>4</v>
      </c>
      <c r="DX70" s="77">
        <f t="shared" ref="DX70:DX72" si="4">SUM(C70,F70,I70,L70,O70,R70,V70,Y70,AB70,AE70,AH70,AK70,AN70,AQ70,AT70,AW70,AZ70,BC70,BF70,BI70,BM70,BP70,BS70,BV70,BY70,CB70,CE70,CH70,CL70,CO70,CR70,CU70,CX70,DA70,DE70,DH70,DK70,DN70,DQ70,DT70)</f>
        <v>4</v>
      </c>
      <c r="DY70" s="31">
        <f t="shared" ref="DY70:DY72" si="5">SUM(D70,G70,J70,M70,P70,S70,W70,Z70,AC70,AF70,AI70,AL70,AO70,AR70,AU70,AX70,BA70,BD70,BG70,BJ70,BN70,BQ70,BT70,BW70,BZ70,CC70,CF70,CI70,CM70,CP70,CS70,CV70,CY70,DB70,DF70,DI70,DL70,DO70,DR70,DU70)</f>
        <v>72</v>
      </c>
      <c r="DZ70" s="117"/>
      <c r="EA70" s="117"/>
      <c r="EB70" s="117"/>
      <c r="EC70" s="117"/>
      <c r="ED70" s="117"/>
      <c r="EE70" s="117"/>
      <c r="EF70" s="117"/>
      <c r="EG70" s="117"/>
      <c r="EH70" s="117"/>
      <c r="EI70" s="117"/>
      <c r="EJ70" s="117"/>
    </row>
    <row r="71" spans="1:140" s="79" customFormat="1" x14ac:dyDescent="0.25">
      <c r="A71" s="79" t="s">
        <v>123</v>
      </c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>
        <v>2</v>
      </c>
      <c r="O71" s="140">
        <v>2.78</v>
      </c>
      <c r="P71" s="140">
        <v>50</v>
      </c>
      <c r="Q71" s="140"/>
      <c r="R71" s="140"/>
      <c r="S71" s="140"/>
      <c r="T71" s="140"/>
      <c r="U71" s="142">
        <v>2</v>
      </c>
      <c r="V71" s="142">
        <v>2.78</v>
      </c>
      <c r="W71" s="142">
        <v>50</v>
      </c>
      <c r="X71" s="140"/>
      <c r="Y71" s="140"/>
      <c r="Z71" s="140"/>
      <c r="AA71" s="140"/>
      <c r="AB71" s="140"/>
      <c r="AC71" s="140"/>
      <c r="AD71" s="142"/>
      <c r="AE71" s="142"/>
      <c r="AF71" s="142"/>
      <c r="AG71" s="140">
        <v>2</v>
      </c>
      <c r="AH71" s="140">
        <v>2.78</v>
      </c>
      <c r="AI71" s="140">
        <v>50</v>
      </c>
      <c r="AJ71" s="140">
        <v>2</v>
      </c>
      <c r="AK71" s="142">
        <v>2.78</v>
      </c>
      <c r="AL71" s="142">
        <v>50</v>
      </c>
      <c r="AM71" s="142"/>
      <c r="AN71" s="142"/>
      <c r="AO71" s="142"/>
      <c r="AP71" s="142"/>
      <c r="AQ71" s="142"/>
      <c r="AR71" s="142"/>
      <c r="AS71" s="140"/>
      <c r="AT71" s="140"/>
      <c r="AU71" s="140"/>
      <c r="AV71" s="142"/>
      <c r="AW71" s="142"/>
      <c r="AX71" s="142"/>
      <c r="AY71" s="140"/>
      <c r="AZ71" s="140"/>
      <c r="BA71" s="140"/>
      <c r="BB71" s="140"/>
      <c r="BC71" s="140"/>
      <c r="BD71" s="140"/>
      <c r="BE71" s="140"/>
      <c r="BF71" s="140"/>
      <c r="BG71" s="140"/>
      <c r="BH71" s="142"/>
      <c r="BI71" s="142"/>
      <c r="BJ71" s="142"/>
      <c r="BK71" s="142"/>
      <c r="BL71" s="140"/>
      <c r="BM71" s="140"/>
      <c r="BN71" s="140"/>
      <c r="BO71" s="142"/>
      <c r="BP71" s="142"/>
      <c r="BQ71" s="142"/>
      <c r="BR71" s="142"/>
      <c r="BS71" s="142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79">
        <v>2</v>
      </c>
      <c r="CE71" s="79">
        <v>2.2200000000000002</v>
      </c>
      <c r="CF71" s="79">
        <v>40</v>
      </c>
      <c r="CG71" s="139"/>
      <c r="CH71" s="139"/>
      <c r="CI71" s="139"/>
      <c r="CJ71" s="139"/>
      <c r="CK71" s="139"/>
      <c r="CL71" s="139"/>
      <c r="CM71" s="139"/>
      <c r="DJ71" s="79">
        <v>2</v>
      </c>
      <c r="DK71" s="79">
        <v>1.39</v>
      </c>
      <c r="DL71" s="79">
        <v>50</v>
      </c>
      <c r="DP71" s="79">
        <v>2</v>
      </c>
      <c r="DQ71" s="79">
        <v>1.39</v>
      </c>
      <c r="DR71" s="79">
        <v>50</v>
      </c>
      <c r="DW71" s="140">
        <f t="shared" si="3"/>
        <v>14</v>
      </c>
      <c r="DX71" s="79">
        <f t="shared" si="4"/>
        <v>16.12</v>
      </c>
      <c r="DY71" s="79">
        <f t="shared" si="5"/>
        <v>340</v>
      </c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</row>
    <row r="72" spans="1:140" s="31" customFormat="1" ht="15.75" customHeight="1" x14ac:dyDescent="0.25">
      <c r="A72" s="31" t="s">
        <v>124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73"/>
      <c r="U72" s="130"/>
      <c r="V72" s="130"/>
      <c r="W72" s="130"/>
      <c r="X72" s="10"/>
      <c r="Y72" s="10"/>
      <c r="Z72" s="10"/>
      <c r="AA72" s="10"/>
      <c r="AB72" s="10"/>
      <c r="AC72" s="10"/>
      <c r="AD72" s="130"/>
      <c r="AE72" s="130"/>
      <c r="AF72" s="130"/>
      <c r="AG72" s="10">
        <v>1</v>
      </c>
      <c r="AH72" s="10">
        <v>1</v>
      </c>
      <c r="AI72" s="10">
        <v>18</v>
      </c>
      <c r="AJ72" s="10"/>
      <c r="AK72" s="130"/>
      <c r="AL72" s="130"/>
      <c r="AM72" s="130">
        <v>1</v>
      </c>
      <c r="AN72" s="130">
        <v>1.5</v>
      </c>
      <c r="AO72" s="130">
        <v>27</v>
      </c>
      <c r="AP72" s="130">
        <v>1</v>
      </c>
      <c r="AQ72" s="130">
        <v>1</v>
      </c>
      <c r="AR72" s="130">
        <v>18</v>
      </c>
      <c r="AS72" s="10">
        <v>1</v>
      </c>
      <c r="AT72" s="10">
        <v>0.5</v>
      </c>
      <c r="AU72" s="10">
        <v>9</v>
      </c>
      <c r="AV72" s="130"/>
      <c r="AW72" s="130"/>
      <c r="AX72" s="130"/>
      <c r="AY72" s="10"/>
      <c r="AZ72" s="10"/>
      <c r="BA72" s="10"/>
      <c r="BB72" s="10"/>
      <c r="BC72" s="10"/>
      <c r="BD72" s="10"/>
      <c r="BE72" s="10"/>
      <c r="BF72" s="10"/>
      <c r="BG72" s="10"/>
      <c r="BH72" s="130"/>
      <c r="BI72" s="130"/>
      <c r="BJ72" s="130"/>
      <c r="BK72" s="43"/>
      <c r="BL72" s="10"/>
      <c r="BM72" s="10"/>
      <c r="BN72" s="10"/>
      <c r="BO72" s="130"/>
      <c r="BP72" s="130"/>
      <c r="BQ72" s="130"/>
      <c r="BR72" s="130"/>
      <c r="BS72" s="130"/>
      <c r="BT72" s="130"/>
      <c r="BU72" s="130"/>
      <c r="BV72" s="130"/>
      <c r="BW72" s="130"/>
      <c r="BX72" s="130"/>
      <c r="BY72" s="130"/>
      <c r="BZ72" s="130"/>
      <c r="CA72" s="130"/>
      <c r="CB72" s="130"/>
      <c r="CC72" s="130"/>
      <c r="CD72" s="10"/>
      <c r="CE72" s="10"/>
      <c r="CF72" s="10"/>
      <c r="CG72" s="130"/>
      <c r="CH72" s="130"/>
      <c r="CI72" s="130"/>
      <c r="CJ72" s="43"/>
      <c r="CK72" s="130"/>
      <c r="CL72" s="130"/>
      <c r="CM72" s="130"/>
      <c r="CN72" s="10"/>
      <c r="CO72" s="10"/>
      <c r="CP72" s="10"/>
      <c r="DC72" s="76"/>
      <c r="DJ72" s="31">
        <v>1</v>
      </c>
      <c r="DK72" s="31">
        <v>1</v>
      </c>
      <c r="DL72" s="31">
        <v>36</v>
      </c>
      <c r="DW72" s="6">
        <f t="shared" si="3"/>
        <v>5</v>
      </c>
      <c r="DX72" s="77">
        <f t="shared" si="4"/>
        <v>5</v>
      </c>
      <c r="DY72" s="31">
        <f t="shared" si="5"/>
        <v>108</v>
      </c>
      <c r="DZ72" s="117"/>
      <c r="EA72" s="117"/>
      <c r="EB72" s="117"/>
      <c r="EC72" s="117"/>
      <c r="ED72" s="117"/>
      <c r="EE72" s="117"/>
      <c r="EF72" s="117"/>
      <c r="EG72" s="117"/>
      <c r="EH72" s="117"/>
      <c r="EI72" s="117"/>
      <c r="EJ72" s="117"/>
    </row>
    <row r="73" spans="1:140" s="30" customFormat="1" x14ac:dyDescent="0.25">
      <c r="A73" s="39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73"/>
      <c r="U73" s="24"/>
      <c r="V73" s="24"/>
      <c r="W73" s="24"/>
      <c r="X73" s="6"/>
      <c r="Y73" s="6"/>
      <c r="Z73" s="6"/>
      <c r="AA73" s="113"/>
      <c r="AB73" s="113"/>
      <c r="AC73" s="113"/>
      <c r="AD73" s="24"/>
      <c r="AE73" s="24"/>
      <c r="AF73" s="24"/>
      <c r="AG73" s="6"/>
      <c r="AH73" s="6"/>
      <c r="AI73" s="6"/>
      <c r="AJ73" s="6"/>
      <c r="AK73" s="24"/>
      <c r="AL73" s="24"/>
      <c r="AM73" s="24"/>
      <c r="AN73" s="24"/>
      <c r="AO73" s="24"/>
      <c r="AP73" s="24"/>
      <c r="AQ73" s="24"/>
      <c r="AR73" s="24"/>
      <c r="AS73" s="6"/>
      <c r="AT73" s="6"/>
      <c r="AU73" s="6"/>
      <c r="AV73" s="24"/>
      <c r="AW73" s="24"/>
      <c r="AX73" s="24"/>
      <c r="AY73" s="6"/>
      <c r="AZ73" s="6"/>
      <c r="BA73" s="6"/>
      <c r="BB73" s="6"/>
      <c r="BC73" s="6"/>
      <c r="BD73" s="6"/>
      <c r="BE73" s="6"/>
      <c r="BF73" s="6"/>
      <c r="BG73" s="6"/>
      <c r="BH73" s="24"/>
      <c r="BI73" s="24"/>
      <c r="BJ73" s="24"/>
      <c r="BK73" s="43"/>
      <c r="BL73" s="6"/>
      <c r="BM73" s="6"/>
      <c r="BN73" s="6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6"/>
      <c r="CE73" s="6"/>
      <c r="CF73" s="6"/>
      <c r="CG73" s="24"/>
      <c r="CH73" s="24"/>
      <c r="CI73" s="24"/>
      <c r="CJ73" s="43"/>
      <c r="CK73" s="24"/>
      <c r="CL73" s="24"/>
      <c r="CM73" s="24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73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75"/>
      <c r="DY73" s="6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</row>
    <row r="74" spans="1:140" s="30" customFormat="1" x14ac:dyDescent="0.25">
      <c r="A74" s="40" t="s">
        <v>153</v>
      </c>
      <c r="B74" s="40">
        <f>SUM(B5:B72)</f>
        <v>3</v>
      </c>
      <c r="C74" s="40">
        <f t="shared" ref="C74:BN74" si="6">SUM(C5:C72)</f>
        <v>1.75</v>
      </c>
      <c r="D74" s="40">
        <f t="shared" si="6"/>
        <v>70</v>
      </c>
      <c r="E74" s="40">
        <f t="shared" si="6"/>
        <v>4</v>
      </c>
      <c r="F74" s="40">
        <f t="shared" si="6"/>
        <v>2.75</v>
      </c>
      <c r="G74" s="40">
        <f t="shared" si="6"/>
        <v>110</v>
      </c>
      <c r="H74" s="40">
        <f t="shared" si="6"/>
        <v>0</v>
      </c>
      <c r="I74" s="40">
        <f t="shared" si="6"/>
        <v>0</v>
      </c>
      <c r="J74" s="40">
        <f t="shared" si="6"/>
        <v>0</v>
      </c>
      <c r="K74" s="40">
        <f t="shared" si="6"/>
        <v>32</v>
      </c>
      <c r="L74" s="40">
        <f t="shared" si="6"/>
        <v>32.56</v>
      </c>
      <c r="M74" s="40">
        <f t="shared" si="6"/>
        <v>586</v>
      </c>
      <c r="N74" s="40">
        <f t="shared" si="6"/>
        <v>40</v>
      </c>
      <c r="O74" s="40">
        <f t="shared" si="6"/>
        <v>46.150000000000006</v>
      </c>
      <c r="P74" s="40">
        <f t="shared" si="6"/>
        <v>831</v>
      </c>
      <c r="Q74" s="40">
        <f t="shared" si="6"/>
        <v>0</v>
      </c>
      <c r="R74" s="40">
        <f t="shared" si="6"/>
        <v>0</v>
      </c>
      <c r="S74" s="40">
        <f t="shared" si="6"/>
        <v>0</v>
      </c>
      <c r="T74" s="40">
        <f t="shared" si="6"/>
        <v>0</v>
      </c>
      <c r="U74" s="40">
        <f t="shared" si="6"/>
        <v>23</v>
      </c>
      <c r="V74" s="40">
        <f t="shared" si="6"/>
        <v>21.45</v>
      </c>
      <c r="W74" s="40">
        <f t="shared" si="6"/>
        <v>386</v>
      </c>
      <c r="X74" s="40">
        <f t="shared" si="6"/>
        <v>1</v>
      </c>
      <c r="Y74" s="40">
        <f t="shared" si="6"/>
        <v>3.43</v>
      </c>
      <c r="Z74" s="40">
        <f t="shared" si="6"/>
        <v>62</v>
      </c>
      <c r="AA74" s="40">
        <f t="shared" si="6"/>
        <v>0</v>
      </c>
      <c r="AB74" s="40">
        <f t="shared" si="6"/>
        <v>0</v>
      </c>
      <c r="AC74" s="40">
        <f t="shared" si="6"/>
        <v>0</v>
      </c>
      <c r="AD74" s="40">
        <f t="shared" si="6"/>
        <v>13</v>
      </c>
      <c r="AE74" s="40">
        <f t="shared" si="6"/>
        <v>12.510000000000002</v>
      </c>
      <c r="AF74" s="40">
        <f t="shared" si="6"/>
        <v>225</v>
      </c>
      <c r="AG74" s="40">
        <f t="shared" si="6"/>
        <v>8</v>
      </c>
      <c r="AH74" s="40">
        <f t="shared" si="6"/>
        <v>8.01</v>
      </c>
      <c r="AI74" s="40">
        <f t="shared" si="6"/>
        <v>144</v>
      </c>
      <c r="AJ74" s="40">
        <f t="shared" si="6"/>
        <v>43</v>
      </c>
      <c r="AK74" s="40">
        <f t="shared" si="6"/>
        <v>48.22</v>
      </c>
      <c r="AL74" s="40">
        <f t="shared" si="6"/>
        <v>868</v>
      </c>
      <c r="AM74" s="40">
        <f t="shared" si="6"/>
        <v>13</v>
      </c>
      <c r="AN74" s="40">
        <f t="shared" si="6"/>
        <v>10.280000000000001</v>
      </c>
      <c r="AO74" s="40">
        <f t="shared" si="6"/>
        <v>185</v>
      </c>
      <c r="AP74" s="40">
        <f t="shared" si="6"/>
        <v>13</v>
      </c>
      <c r="AQ74" s="40">
        <f t="shared" si="6"/>
        <v>11.99</v>
      </c>
      <c r="AR74" s="40">
        <f t="shared" si="6"/>
        <v>216</v>
      </c>
      <c r="AS74" s="40">
        <f t="shared" si="6"/>
        <v>5</v>
      </c>
      <c r="AT74" s="40">
        <f t="shared" si="6"/>
        <v>3.2800000000000002</v>
      </c>
      <c r="AU74" s="40">
        <f t="shared" si="6"/>
        <v>59</v>
      </c>
      <c r="AV74" s="40">
        <f t="shared" si="6"/>
        <v>22</v>
      </c>
      <c r="AW74" s="40">
        <f t="shared" si="6"/>
        <v>23.83</v>
      </c>
      <c r="AX74" s="40">
        <f t="shared" si="6"/>
        <v>429</v>
      </c>
      <c r="AY74" s="40">
        <f t="shared" si="6"/>
        <v>0</v>
      </c>
      <c r="AZ74" s="40">
        <f t="shared" si="6"/>
        <v>0</v>
      </c>
      <c r="BA74" s="40">
        <f t="shared" si="6"/>
        <v>0</v>
      </c>
      <c r="BB74" s="40">
        <f t="shared" si="6"/>
        <v>1</v>
      </c>
      <c r="BC74" s="40">
        <f t="shared" si="6"/>
        <v>0.5</v>
      </c>
      <c r="BD74" s="40">
        <f t="shared" si="6"/>
        <v>9</v>
      </c>
      <c r="BE74" s="40">
        <f t="shared" si="6"/>
        <v>0</v>
      </c>
      <c r="BF74" s="40">
        <f t="shared" si="6"/>
        <v>0</v>
      </c>
      <c r="BG74" s="40">
        <f t="shared" si="6"/>
        <v>0</v>
      </c>
      <c r="BH74" s="40">
        <f t="shared" si="6"/>
        <v>0</v>
      </c>
      <c r="BI74" s="40">
        <f t="shared" si="6"/>
        <v>0</v>
      </c>
      <c r="BJ74" s="40">
        <f t="shared" si="6"/>
        <v>0</v>
      </c>
      <c r="BK74" s="40">
        <f t="shared" si="6"/>
        <v>0</v>
      </c>
      <c r="BL74" s="40">
        <f t="shared" si="6"/>
        <v>15</v>
      </c>
      <c r="BM74" s="40">
        <f t="shared" si="6"/>
        <v>17.329999999999998</v>
      </c>
      <c r="BN74" s="40">
        <f t="shared" si="6"/>
        <v>312</v>
      </c>
      <c r="BO74" s="40">
        <f t="shared" ref="BO74:DU74" si="7">SUM(BO5:BO72)</f>
        <v>7</v>
      </c>
      <c r="BP74" s="40">
        <f t="shared" si="7"/>
        <v>5.76</v>
      </c>
      <c r="BQ74" s="40">
        <f t="shared" si="7"/>
        <v>103.5</v>
      </c>
      <c r="BR74" s="40">
        <f t="shared" si="7"/>
        <v>12</v>
      </c>
      <c r="BS74" s="40">
        <f t="shared" si="7"/>
        <v>11.92</v>
      </c>
      <c r="BT74" s="40">
        <f t="shared" si="7"/>
        <v>214.5</v>
      </c>
      <c r="BU74" s="40">
        <f t="shared" si="7"/>
        <v>9</v>
      </c>
      <c r="BV74" s="40">
        <f t="shared" si="7"/>
        <v>9.6</v>
      </c>
      <c r="BW74" s="40">
        <f t="shared" si="7"/>
        <v>173</v>
      </c>
      <c r="BX74" s="40">
        <f t="shared" si="7"/>
        <v>6</v>
      </c>
      <c r="BY74" s="40">
        <f t="shared" si="7"/>
        <v>4.22</v>
      </c>
      <c r="BZ74" s="40">
        <f t="shared" si="7"/>
        <v>76</v>
      </c>
      <c r="CA74" s="40">
        <f t="shared" si="7"/>
        <v>1</v>
      </c>
      <c r="CB74" s="40">
        <f t="shared" si="7"/>
        <v>0.94</v>
      </c>
      <c r="CC74" s="40">
        <f t="shared" si="7"/>
        <v>17</v>
      </c>
      <c r="CD74" s="40">
        <f t="shared" si="7"/>
        <v>12</v>
      </c>
      <c r="CE74" s="40">
        <f t="shared" si="7"/>
        <v>9.7200000000000006</v>
      </c>
      <c r="CF74" s="40">
        <f t="shared" si="7"/>
        <v>175</v>
      </c>
      <c r="CG74" s="40">
        <f t="shared" si="7"/>
        <v>0</v>
      </c>
      <c r="CH74" s="40">
        <f t="shared" si="7"/>
        <v>0</v>
      </c>
      <c r="CI74" s="40">
        <f t="shared" si="7"/>
        <v>0</v>
      </c>
      <c r="CJ74" s="40">
        <f t="shared" si="7"/>
        <v>0</v>
      </c>
      <c r="CK74" s="40">
        <f t="shared" si="7"/>
        <v>13</v>
      </c>
      <c r="CL74" s="40">
        <f t="shared" si="7"/>
        <v>11.73</v>
      </c>
      <c r="CM74" s="40">
        <f t="shared" si="7"/>
        <v>234.5</v>
      </c>
      <c r="CN74" s="40">
        <f t="shared" si="7"/>
        <v>8</v>
      </c>
      <c r="CO74" s="40">
        <f t="shared" si="7"/>
        <v>8.5</v>
      </c>
      <c r="CP74" s="40">
        <f t="shared" si="7"/>
        <v>170</v>
      </c>
      <c r="CQ74" s="40">
        <f t="shared" si="7"/>
        <v>4</v>
      </c>
      <c r="CR74" s="40">
        <f t="shared" si="7"/>
        <v>3.08</v>
      </c>
      <c r="CS74" s="40">
        <f t="shared" si="7"/>
        <v>61.5</v>
      </c>
      <c r="CT74" s="40">
        <f t="shared" si="7"/>
        <v>1</v>
      </c>
      <c r="CU74" s="40">
        <f t="shared" si="7"/>
        <v>1</v>
      </c>
      <c r="CV74" s="40">
        <f t="shared" si="7"/>
        <v>20</v>
      </c>
      <c r="CW74" s="40">
        <f t="shared" si="7"/>
        <v>8</v>
      </c>
      <c r="CX74" s="40">
        <f t="shared" si="7"/>
        <v>7.25</v>
      </c>
      <c r="CY74" s="40">
        <f t="shared" si="7"/>
        <v>261</v>
      </c>
      <c r="CZ74" s="40">
        <f t="shared" si="7"/>
        <v>5</v>
      </c>
      <c r="DA74" s="40">
        <f t="shared" si="7"/>
        <v>4.3</v>
      </c>
      <c r="DB74" s="40">
        <f t="shared" si="7"/>
        <v>77.5</v>
      </c>
      <c r="DC74" s="40">
        <f t="shared" si="7"/>
        <v>0</v>
      </c>
      <c r="DD74" s="40">
        <f t="shared" si="7"/>
        <v>16</v>
      </c>
      <c r="DE74" s="40">
        <f>SUM(DE5:DE72)</f>
        <v>13.45</v>
      </c>
      <c r="DF74" s="40">
        <f t="shared" si="7"/>
        <v>484.2</v>
      </c>
      <c r="DG74" s="40">
        <f t="shared" si="7"/>
        <v>17</v>
      </c>
      <c r="DH74" s="40">
        <f t="shared" si="7"/>
        <v>16.829999999999998</v>
      </c>
      <c r="DI74" s="40">
        <f t="shared" si="7"/>
        <v>540</v>
      </c>
      <c r="DJ74" s="40">
        <f t="shared" si="7"/>
        <v>10</v>
      </c>
      <c r="DK74" s="40">
        <f t="shared" si="7"/>
        <v>8.64</v>
      </c>
      <c r="DL74" s="40">
        <f t="shared" si="7"/>
        <v>311</v>
      </c>
      <c r="DM74" s="40">
        <f t="shared" si="7"/>
        <v>4</v>
      </c>
      <c r="DN74" s="40">
        <f t="shared" si="7"/>
        <v>4</v>
      </c>
      <c r="DO74" s="40">
        <f t="shared" si="7"/>
        <v>144</v>
      </c>
      <c r="DP74" s="40">
        <f t="shared" si="7"/>
        <v>4</v>
      </c>
      <c r="DQ74" s="40">
        <f t="shared" si="7"/>
        <v>3.8899999999999997</v>
      </c>
      <c r="DR74" s="40">
        <f t="shared" si="7"/>
        <v>140</v>
      </c>
      <c r="DS74" s="40">
        <f t="shared" si="7"/>
        <v>1</v>
      </c>
      <c r="DT74" s="40">
        <f t="shared" si="7"/>
        <v>1</v>
      </c>
      <c r="DU74" s="40">
        <f t="shared" si="7"/>
        <v>18</v>
      </c>
      <c r="DV74" s="40"/>
      <c r="DW74" s="53">
        <f>SUM(DW5:DW72)</f>
        <v>374</v>
      </c>
      <c r="DX74" s="53">
        <f>SUM(DX5:DX72)</f>
        <v>369.86999999999995</v>
      </c>
      <c r="DY74" s="53">
        <f>SUM(DY5:DY72)</f>
        <v>7712.7</v>
      </c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</row>
    <row r="75" spans="1:140" s="30" customFormat="1" x14ac:dyDescent="0.25">
      <c r="T75" s="74"/>
      <c r="U75" s="2"/>
      <c r="V75" s="2"/>
      <c r="W75" s="2"/>
      <c r="AA75" s="109"/>
      <c r="AB75" s="109"/>
      <c r="AC75" s="109"/>
      <c r="AD75" s="2"/>
      <c r="AE75" s="2"/>
      <c r="AF75" s="2"/>
      <c r="AK75" s="2"/>
      <c r="AL75" s="2"/>
      <c r="AM75" s="2"/>
      <c r="AN75" s="2"/>
      <c r="AO75" s="2"/>
      <c r="AP75" s="2"/>
      <c r="AQ75" s="2"/>
      <c r="AR75" s="2"/>
      <c r="AV75" s="2"/>
      <c r="AW75" s="2"/>
      <c r="AX75" s="2"/>
      <c r="BH75" s="2"/>
      <c r="BI75" s="2"/>
      <c r="BJ75" s="2"/>
      <c r="BK75" s="41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G75" s="2"/>
      <c r="CH75" s="2"/>
      <c r="CI75" s="2"/>
      <c r="CJ75" s="41"/>
      <c r="CK75" s="2"/>
      <c r="CL75" s="2"/>
      <c r="CM75" s="2"/>
      <c r="DC75" s="74"/>
      <c r="DX75" s="104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</row>
    <row r="76" spans="1:140" s="30" customFormat="1" x14ac:dyDescent="0.25">
      <c r="T76" s="74"/>
      <c r="U76" s="2"/>
      <c r="V76" s="2"/>
      <c r="W76" s="2"/>
      <c r="AA76" s="109"/>
      <c r="AB76" s="109"/>
      <c r="AC76" s="109"/>
      <c r="AD76" s="2"/>
      <c r="AE76" s="2"/>
      <c r="AF76" s="2"/>
      <c r="AK76" s="2"/>
      <c r="AL76" s="2"/>
      <c r="AM76" s="2"/>
      <c r="AN76" s="2"/>
      <c r="AO76" s="2"/>
      <c r="AP76" s="2"/>
      <c r="AQ76" s="2"/>
      <c r="AR76" s="2"/>
      <c r="AV76" s="2"/>
      <c r="AW76" s="2"/>
      <c r="AX76" s="2"/>
      <c r="BH76" s="2"/>
      <c r="BI76" s="2"/>
      <c r="BJ76" s="2"/>
      <c r="BK76" s="41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G76" s="2"/>
      <c r="CH76" s="2"/>
      <c r="CI76" s="2"/>
      <c r="CJ76" s="41"/>
      <c r="CK76" s="2"/>
      <c r="CL76" s="2"/>
      <c r="CM76" s="2"/>
      <c r="DC76" s="74"/>
      <c r="DX76" s="104"/>
      <c r="DY76" s="105"/>
      <c r="DZ76" s="105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</row>
    <row r="77" spans="1:140" x14ac:dyDescent="0.25">
      <c r="DW77">
        <f>SUM(B74:DU74)</f>
        <v>8456.57</v>
      </c>
      <c r="DY77" s="23">
        <f>SUM(DW74:DY74)</f>
        <v>8456.57</v>
      </c>
    </row>
  </sheetData>
  <mergeCells count="40">
    <mergeCell ref="CT1:CV1"/>
    <mergeCell ref="CZ1:DC1"/>
    <mergeCell ref="CK1:CM1"/>
    <mergeCell ref="DP1:DR1"/>
    <mergeCell ref="DS1:DU1"/>
    <mergeCell ref="DJ1:DL1"/>
    <mergeCell ref="DM1:DO1"/>
    <mergeCell ref="CW1:CY1"/>
    <mergeCell ref="B1:D1"/>
    <mergeCell ref="E1:G1"/>
    <mergeCell ref="K1:M1"/>
    <mergeCell ref="BE1:BG1"/>
    <mergeCell ref="AY1:BA1"/>
    <mergeCell ref="BB1:BD1"/>
    <mergeCell ref="AP1:AR1"/>
    <mergeCell ref="AM1:AO1"/>
    <mergeCell ref="AS1:AU1"/>
    <mergeCell ref="AV1:AX1"/>
    <mergeCell ref="N1:P1"/>
    <mergeCell ref="U1:W1"/>
    <mergeCell ref="H1:J1"/>
    <mergeCell ref="Q1:T1"/>
    <mergeCell ref="AA1:AC1"/>
    <mergeCell ref="X1:Z1"/>
    <mergeCell ref="AG1:AI1"/>
    <mergeCell ref="AD1:AF1"/>
    <mergeCell ref="DG1:DI1"/>
    <mergeCell ref="BO1:BQ1"/>
    <mergeCell ref="BH1:BK1"/>
    <mergeCell ref="CG1:CJ1"/>
    <mergeCell ref="CN1:CP1"/>
    <mergeCell ref="BL1:BN1"/>
    <mergeCell ref="BR1:BT1"/>
    <mergeCell ref="CD1:CF1"/>
    <mergeCell ref="BU1:BW1"/>
    <mergeCell ref="BX1:BZ1"/>
    <mergeCell ref="CA1:CC1"/>
    <mergeCell ref="DD1:DF1"/>
    <mergeCell ref="AJ1:AL1"/>
    <mergeCell ref="CQ1:CS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H78"/>
  <sheetViews>
    <sheetView zoomScale="70" zoomScaleNormal="70" workbookViewId="0">
      <pane xSplit="8" ySplit="10" topLeftCell="CG56" activePane="bottomRight" state="frozen"/>
      <selection pane="topRight" activeCell="I1" sqref="I1"/>
      <selection pane="bottomLeft" activeCell="A11" sqref="A11"/>
      <selection pane="bottomRight" activeCell="CG64" sqref="CG64"/>
    </sheetView>
  </sheetViews>
  <sheetFormatPr defaultRowHeight="15" x14ac:dyDescent="0.25"/>
  <cols>
    <col min="1" max="1" width="22.140625" style="30" customWidth="1"/>
    <col min="2" max="2" width="9.7109375" customWidth="1"/>
    <col min="3" max="5" width="9.5703125" customWidth="1"/>
    <col min="6" max="6" width="9.28515625" customWidth="1"/>
    <col min="9" max="9" width="9.28515625" customWidth="1"/>
    <col min="10" max="11" width="9.42578125" customWidth="1"/>
    <col min="12" max="12" width="9.28515625" customWidth="1"/>
    <col min="13" max="13" width="9.42578125" customWidth="1"/>
    <col min="14" max="14" width="7.140625" style="28" customWidth="1"/>
    <col min="15" max="15" width="9.28515625" style="2" bestFit="1" customWidth="1"/>
    <col min="16" max="16" width="9.140625" style="2"/>
    <col min="17" max="17" width="9.28515625" bestFit="1" customWidth="1"/>
    <col min="19" max="19" width="10" style="12" customWidth="1"/>
    <col min="20" max="20" width="9.140625" style="12"/>
    <col min="21" max="21" width="9.28515625" style="2" bestFit="1" customWidth="1"/>
    <col min="22" max="22" width="9.140625" style="2"/>
    <col min="25" max="25" width="9.7109375" customWidth="1"/>
    <col min="26" max="30" width="9.140625" style="2"/>
    <col min="33" max="34" width="9.140625" style="2"/>
    <col min="37" max="37" width="9.28515625" customWidth="1"/>
    <col min="41" max="42" width="9.140625" style="2"/>
    <col min="43" max="43" width="9.140625" style="41"/>
    <col min="46" max="46" width="9.42578125" style="2" customWidth="1"/>
    <col min="47" max="48" width="9.28515625" style="2" customWidth="1"/>
    <col min="49" max="51" width="9.140625" style="2" customWidth="1"/>
    <col min="52" max="52" width="9.7109375" style="2" customWidth="1"/>
    <col min="53" max="55" width="9.140625" style="2" customWidth="1"/>
    <col min="56" max="56" width="9.28515625" customWidth="1"/>
    <col min="57" max="57" width="9.7109375" customWidth="1"/>
    <col min="58" max="59" width="9.140625" style="2"/>
    <col min="60" max="60" width="9.140625" style="41"/>
    <col min="61" max="62" width="9.140625" style="2"/>
    <col min="63" max="63" width="9.28515625" bestFit="1" customWidth="1"/>
    <col min="69" max="69" width="9.28515625" bestFit="1" customWidth="1"/>
    <col min="73" max="73" width="10.5703125" style="28" customWidth="1"/>
    <col min="85" max="86" width="9.140625" style="50"/>
  </cols>
  <sheetData>
    <row r="1" spans="1:86" s="57" customFormat="1" ht="24.75" customHeight="1" x14ac:dyDescent="0.2">
      <c r="A1" s="56" t="s">
        <v>0</v>
      </c>
      <c r="B1" s="202" t="s">
        <v>144</v>
      </c>
      <c r="C1" s="203"/>
      <c r="D1" s="202" t="s">
        <v>190</v>
      </c>
      <c r="E1" s="203"/>
      <c r="F1" s="204" t="s">
        <v>152</v>
      </c>
      <c r="G1" s="204"/>
      <c r="H1" s="202" t="s">
        <v>191</v>
      </c>
      <c r="I1" s="203"/>
      <c r="J1" s="202" t="s">
        <v>192</v>
      </c>
      <c r="K1" s="203"/>
      <c r="L1" s="204" t="s">
        <v>193</v>
      </c>
      <c r="M1" s="204"/>
      <c r="N1" s="204"/>
      <c r="O1" s="204" t="s">
        <v>195</v>
      </c>
      <c r="P1" s="205"/>
      <c r="Q1" s="204" t="s">
        <v>196</v>
      </c>
      <c r="R1" s="204"/>
      <c r="S1" s="206" t="s">
        <v>197</v>
      </c>
      <c r="T1" s="206"/>
      <c r="U1" s="204" t="s">
        <v>198</v>
      </c>
      <c r="V1" s="204"/>
      <c r="W1" s="207" t="s">
        <v>199</v>
      </c>
      <c r="X1" s="207"/>
      <c r="Y1" s="208" t="s">
        <v>200</v>
      </c>
      <c r="Z1" s="209"/>
      <c r="AA1" s="207" t="s">
        <v>201</v>
      </c>
      <c r="AB1" s="207"/>
      <c r="AC1" s="207" t="s">
        <v>202</v>
      </c>
      <c r="AD1" s="205"/>
      <c r="AE1" s="207" t="s">
        <v>203</v>
      </c>
      <c r="AF1" s="207"/>
      <c r="AG1" s="207" t="s">
        <v>204</v>
      </c>
      <c r="AH1" s="207"/>
      <c r="AI1" s="207" t="s">
        <v>205</v>
      </c>
      <c r="AJ1" s="207"/>
      <c r="AK1" s="207" t="s">
        <v>206</v>
      </c>
      <c r="AL1" s="207"/>
      <c r="AM1" s="210" t="s">
        <v>207</v>
      </c>
      <c r="AN1" s="203"/>
      <c r="AO1" s="207" t="s">
        <v>208</v>
      </c>
      <c r="AP1" s="207"/>
      <c r="AQ1" s="207"/>
      <c r="AR1" s="211" t="s">
        <v>209</v>
      </c>
      <c r="AS1" s="211"/>
      <c r="AT1" s="211" t="s">
        <v>210</v>
      </c>
      <c r="AU1" s="211"/>
      <c r="AV1" s="211" t="s">
        <v>211</v>
      </c>
      <c r="AW1" s="211"/>
      <c r="AX1" s="211" t="s">
        <v>212</v>
      </c>
      <c r="AY1" s="204"/>
      <c r="AZ1" s="202" t="s">
        <v>228</v>
      </c>
      <c r="BA1" s="203"/>
      <c r="BB1" s="202" t="s">
        <v>227</v>
      </c>
      <c r="BC1" s="203"/>
      <c r="BD1" s="211" t="s">
        <v>213</v>
      </c>
      <c r="BE1" s="204"/>
      <c r="BF1" s="211" t="s">
        <v>214</v>
      </c>
      <c r="BG1" s="211"/>
      <c r="BH1" s="211"/>
      <c r="BI1" s="211" t="s">
        <v>143</v>
      </c>
      <c r="BJ1" s="211"/>
      <c r="BK1" s="211" t="s">
        <v>182</v>
      </c>
      <c r="BL1" s="211"/>
      <c r="BM1" s="210" t="s">
        <v>183</v>
      </c>
      <c r="BN1" s="212"/>
      <c r="BO1" s="210" t="s">
        <v>184</v>
      </c>
      <c r="BP1" s="212"/>
      <c r="BQ1" s="210" t="s">
        <v>150</v>
      </c>
      <c r="BR1" s="212"/>
      <c r="BS1" s="211" t="s">
        <v>142</v>
      </c>
      <c r="BT1" s="211"/>
      <c r="BU1" s="211"/>
      <c r="BV1" s="211" t="s">
        <v>139</v>
      </c>
      <c r="BW1" s="211"/>
      <c r="BX1" s="211" t="s">
        <v>1</v>
      </c>
      <c r="BY1" s="210"/>
      <c r="BZ1" s="211" t="s">
        <v>145</v>
      </c>
      <c r="CA1" s="211"/>
      <c r="CB1" s="210" t="s">
        <v>231</v>
      </c>
      <c r="CC1" s="212"/>
      <c r="CD1" s="211" t="s">
        <v>140</v>
      </c>
      <c r="CE1" s="211"/>
      <c r="CG1" s="68"/>
      <c r="CH1" s="68"/>
    </row>
    <row r="2" spans="1:86" s="30" customFormat="1" ht="78.75" x14ac:dyDescent="0.25">
      <c r="A2" s="44"/>
      <c r="B2" s="63" t="s">
        <v>229</v>
      </c>
      <c r="C2" s="63" t="s">
        <v>230</v>
      </c>
      <c r="D2" s="63" t="s">
        <v>229</v>
      </c>
      <c r="E2" s="63" t="s">
        <v>230</v>
      </c>
      <c r="F2" s="63" t="s">
        <v>229</v>
      </c>
      <c r="G2" s="63" t="s">
        <v>230</v>
      </c>
      <c r="H2" s="63" t="s">
        <v>229</v>
      </c>
      <c r="I2" s="63" t="s">
        <v>230</v>
      </c>
      <c r="J2" s="63" t="s">
        <v>229</v>
      </c>
      <c r="K2" s="63" t="s">
        <v>230</v>
      </c>
      <c r="L2" s="63" t="s">
        <v>229</v>
      </c>
      <c r="M2" s="63" t="s">
        <v>230</v>
      </c>
      <c r="N2" s="106" t="s">
        <v>194</v>
      </c>
      <c r="O2" s="63" t="s">
        <v>229</v>
      </c>
      <c r="P2" s="63" t="s">
        <v>230</v>
      </c>
      <c r="Q2" s="63" t="s">
        <v>229</v>
      </c>
      <c r="R2" s="63" t="s">
        <v>230</v>
      </c>
      <c r="S2" s="63" t="s">
        <v>229</v>
      </c>
      <c r="T2" s="63" t="s">
        <v>230</v>
      </c>
      <c r="U2" s="63" t="s">
        <v>229</v>
      </c>
      <c r="V2" s="63" t="s">
        <v>230</v>
      </c>
      <c r="W2" s="63" t="s">
        <v>229</v>
      </c>
      <c r="X2" s="63" t="s">
        <v>230</v>
      </c>
      <c r="Y2" s="63" t="s">
        <v>229</v>
      </c>
      <c r="Z2" s="63" t="s">
        <v>230</v>
      </c>
      <c r="AA2" s="63" t="s">
        <v>229</v>
      </c>
      <c r="AB2" s="63" t="s">
        <v>230</v>
      </c>
      <c r="AC2" s="63" t="s">
        <v>229</v>
      </c>
      <c r="AD2" s="63" t="s">
        <v>230</v>
      </c>
      <c r="AE2" s="63" t="s">
        <v>229</v>
      </c>
      <c r="AF2" s="63" t="s">
        <v>230</v>
      </c>
      <c r="AG2" s="63" t="s">
        <v>229</v>
      </c>
      <c r="AH2" s="63" t="s">
        <v>230</v>
      </c>
      <c r="AI2" s="63" t="s">
        <v>229</v>
      </c>
      <c r="AJ2" s="63" t="s">
        <v>230</v>
      </c>
      <c r="AK2" s="63" t="s">
        <v>229</v>
      </c>
      <c r="AL2" s="63" t="s">
        <v>230</v>
      </c>
      <c r="AM2" s="63" t="s">
        <v>229</v>
      </c>
      <c r="AN2" s="63" t="s">
        <v>230</v>
      </c>
      <c r="AO2" s="63" t="s">
        <v>229</v>
      </c>
      <c r="AP2" s="63" t="s">
        <v>230</v>
      </c>
      <c r="AQ2" s="107" t="s">
        <v>194</v>
      </c>
      <c r="AR2" s="63" t="s">
        <v>229</v>
      </c>
      <c r="AS2" s="63" t="s">
        <v>230</v>
      </c>
      <c r="AT2" s="63" t="s">
        <v>229</v>
      </c>
      <c r="AU2" s="63" t="s">
        <v>230</v>
      </c>
      <c r="AV2" s="63" t="s">
        <v>229</v>
      </c>
      <c r="AW2" s="63" t="s">
        <v>230</v>
      </c>
      <c r="AX2" s="63" t="s">
        <v>229</v>
      </c>
      <c r="AY2" s="63" t="s">
        <v>230</v>
      </c>
      <c r="AZ2" s="63" t="s">
        <v>229</v>
      </c>
      <c r="BA2" s="63" t="s">
        <v>230</v>
      </c>
      <c r="BB2" s="63" t="s">
        <v>229</v>
      </c>
      <c r="BC2" s="63" t="s">
        <v>230</v>
      </c>
      <c r="BD2" s="63" t="s">
        <v>229</v>
      </c>
      <c r="BE2" s="63" t="s">
        <v>230</v>
      </c>
      <c r="BF2" s="63" t="s">
        <v>229</v>
      </c>
      <c r="BG2" s="63" t="s">
        <v>230</v>
      </c>
      <c r="BH2" s="107" t="s">
        <v>215</v>
      </c>
      <c r="BI2" s="63" t="s">
        <v>229</v>
      </c>
      <c r="BJ2" s="63" t="s">
        <v>230</v>
      </c>
      <c r="BK2" s="63" t="s">
        <v>229</v>
      </c>
      <c r="BL2" s="63" t="s">
        <v>230</v>
      </c>
      <c r="BM2" s="63" t="s">
        <v>229</v>
      </c>
      <c r="BN2" s="63" t="s">
        <v>230</v>
      </c>
      <c r="BO2" s="63" t="s">
        <v>229</v>
      </c>
      <c r="BP2" s="63" t="s">
        <v>230</v>
      </c>
      <c r="BQ2" s="63" t="s">
        <v>229</v>
      </c>
      <c r="BR2" s="63" t="s">
        <v>230</v>
      </c>
      <c r="BS2" s="63" t="s">
        <v>229</v>
      </c>
      <c r="BT2" s="63" t="s">
        <v>230</v>
      </c>
      <c r="BU2" s="106" t="s">
        <v>216</v>
      </c>
      <c r="BV2" s="63" t="s">
        <v>229</v>
      </c>
      <c r="BW2" s="63" t="s">
        <v>230</v>
      </c>
      <c r="BX2" s="63" t="s">
        <v>229</v>
      </c>
      <c r="BY2" s="63" t="s">
        <v>230</v>
      </c>
      <c r="BZ2" s="63" t="s">
        <v>229</v>
      </c>
      <c r="CA2" s="63" t="s">
        <v>230</v>
      </c>
      <c r="CB2" s="63" t="s">
        <v>229</v>
      </c>
      <c r="CC2" s="63" t="s">
        <v>230</v>
      </c>
      <c r="CD2" s="63" t="s">
        <v>229</v>
      </c>
      <c r="CE2" s="63" t="s">
        <v>230</v>
      </c>
      <c r="CG2" s="67" t="s">
        <v>229</v>
      </c>
      <c r="CH2" s="67" t="s">
        <v>230</v>
      </c>
    </row>
    <row r="3" spans="1:86" s="30" customFormat="1" x14ac:dyDescent="0.25">
      <c r="A3" s="6"/>
      <c r="B3" s="108"/>
      <c r="N3" s="74"/>
      <c r="O3" s="2"/>
      <c r="P3" s="2"/>
      <c r="S3" s="109"/>
      <c r="T3" s="109"/>
      <c r="U3" s="2"/>
      <c r="V3" s="2"/>
      <c r="Z3" s="2"/>
      <c r="AA3" s="2"/>
      <c r="AB3" s="2"/>
      <c r="AC3" s="2"/>
      <c r="AD3" s="2"/>
      <c r="AG3" s="2"/>
      <c r="AH3" s="2"/>
      <c r="AO3" s="2"/>
      <c r="AP3" s="2"/>
      <c r="AQ3" s="41"/>
      <c r="AT3" s="2"/>
      <c r="AU3" s="2"/>
      <c r="AV3" s="2"/>
      <c r="AW3" s="2"/>
      <c r="AX3" s="2"/>
      <c r="AY3" s="2"/>
      <c r="AZ3" s="2"/>
      <c r="BA3" s="2"/>
      <c r="BB3" s="2"/>
      <c r="BC3" s="2"/>
      <c r="BF3" s="2"/>
      <c r="BG3" s="2"/>
      <c r="BH3" s="41"/>
      <c r="BI3" s="2"/>
      <c r="BJ3" s="2"/>
      <c r="BU3" s="74"/>
      <c r="BZ3" s="6"/>
      <c r="CA3" s="6"/>
      <c r="CB3" s="6"/>
      <c r="CC3" s="6"/>
      <c r="CD3" s="6"/>
      <c r="CE3" s="6"/>
      <c r="CG3" s="75"/>
      <c r="CH3" s="75"/>
    </row>
    <row r="4" spans="1:86" s="30" customFormat="1" ht="15.75" customHeight="1" x14ac:dyDescent="0.25">
      <c r="A4" s="37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8"/>
      <c r="P4" s="18"/>
      <c r="Q4" s="110"/>
      <c r="R4" s="110"/>
      <c r="S4" s="110"/>
      <c r="T4" s="110"/>
      <c r="U4" s="18"/>
      <c r="V4" s="18"/>
      <c r="W4" s="110"/>
      <c r="X4" s="110"/>
      <c r="Y4" s="110"/>
      <c r="Z4" s="18"/>
      <c r="AA4" s="18"/>
      <c r="AB4" s="18"/>
      <c r="AC4" s="18"/>
      <c r="AD4" s="18"/>
      <c r="AE4" s="110"/>
      <c r="AF4" s="110"/>
      <c r="AG4" s="18"/>
      <c r="AH4" s="18"/>
      <c r="AI4" s="110"/>
      <c r="AJ4" s="110"/>
      <c r="AK4" s="110"/>
      <c r="AL4" s="110"/>
      <c r="AM4" s="110"/>
      <c r="AN4" s="110"/>
      <c r="AO4" s="18"/>
      <c r="AP4" s="18"/>
      <c r="AQ4" s="42"/>
      <c r="AR4" s="110"/>
      <c r="AS4" s="110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10"/>
      <c r="BE4" s="110"/>
      <c r="BF4" s="18"/>
      <c r="BG4" s="18"/>
      <c r="BH4" s="42"/>
      <c r="BI4" s="18"/>
      <c r="BJ4" s="18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1"/>
      <c r="BV4" s="110"/>
      <c r="BW4" s="110"/>
      <c r="BX4" s="110"/>
      <c r="BY4" s="112"/>
      <c r="BZ4" s="113"/>
      <c r="CA4" s="113"/>
      <c r="CB4" s="113"/>
      <c r="CC4" s="113"/>
      <c r="CD4" s="113"/>
      <c r="CE4" s="113"/>
      <c r="CG4" s="75"/>
      <c r="CH4" s="75"/>
    </row>
    <row r="5" spans="1:86" s="70" customFormat="1" x14ac:dyDescent="0.25">
      <c r="A5" s="77" t="s">
        <v>63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145"/>
      <c r="P5" s="145"/>
      <c r="Q5" s="77"/>
      <c r="R5" s="77"/>
      <c r="S5" s="77"/>
      <c r="T5" s="77"/>
      <c r="U5" s="145"/>
      <c r="V5" s="145"/>
      <c r="W5" s="77"/>
      <c r="X5" s="77"/>
      <c r="Y5" s="77"/>
      <c r="Z5" s="145"/>
      <c r="AA5" s="145"/>
      <c r="AB5" s="145"/>
      <c r="AC5" s="145"/>
      <c r="AD5" s="145"/>
      <c r="AE5" s="96"/>
      <c r="AF5" s="77"/>
      <c r="AG5" s="145"/>
      <c r="AH5" s="145"/>
      <c r="AI5" s="77"/>
      <c r="AJ5" s="77"/>
      <c r="AK5" s="77"/>
      <c r="AL5" s="77"/>
      <c r="AM5" s="77"/>
      <c r="AN5" s="77"/>
      <c r="AO5" s="145"/>
      <c r="AP5" s="145"/>
      <c r="AQ5" s="145"/>
      <c r="AR5" s="77"/>
      <c r="AS5" s="77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77"/>
      <c r="BE5" s="77"/>
      <c r="BF5" s="145"/>
      <c r="BG5" s="145"/>
      <c r="BH5" s="145"/>
      <c r="BI5" s="145"/>
      <c r="BJ5" s="145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G5" s="75">
        <f>SUM(B5,D5,F5,H5,J5,L5,O5,Q5,S5,U5,W5,Y5,AA5,AC5,AE5,AG5,AI5,AK5,AM5,AO5,AR5,AT5,AV5,AX5,AZ5,BB5,BD5,BF5,BI5,BK5,BM5,BO5,BQ5,BS5,BV5,BX5,BZ5,CB5,CD5)</f>
        <v>0</v>
      </c>
      <c r="CH5" s="75">
        <f>SUM(C5,E5,G5,I5,K5,M5,P5,R5,T5,V5,X5,Z5,AB5,AD5,AF5,AH5,AJ5,AL5,AN5,AP5,AS5,AU5,AW5,AY5,BA5,BC5,BE5,BG5,BJ5,BL5,BN5,BP5,BR5,BT5,BW5,BY5,CA5,CC5,CE5)</f>
        <v>0</v>
      </c>
    </row>
    <row r="6" spans="1:86" s="70" customFormat="1" x14ac:dyDescent="0.25">
      <c r="A6" s="77" t="s">
        <v>64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145"/>
      <c r="P6" s="145"/>
      <c r="Q6" s="77"/>
      <c r="R6" s="77"/>
      <c r="S6" s="77"/>
      <c r="T6" s="77"/>
      <c r="U6" s="145"/>
      <c r="V6" s="145"/>
      <c r="W6" s="77"/>
      <c r="X6" s="77"/>
      <c r="Y6" s="96"/>
      <c r="Z6" s="145"/>
      <c r="AA6" s="145"/>
      <c r="AB6" s="145"/>
      <c r="AC6" s="145"/>
      <c r="AD6" s="145"/>
      <c r="AE6" s="77"/>
      <c r="AF6" s="77"/>
      <c r="AG6" s="145"/>
      <c r="AH6" s="145"/>
      <c r="AI6" s="77"/>
      <c r="AJ6" s="77"/>
      <c r="AK6" s="77"/>
      <c r="AL6" s="77"/>
      <c r="AM6" s="77"/>
      <c r="AN6" s="77"/>
      <c r="AO6" s="145"/>
      <c r="AP6" s="145"/>
      <c r="AQ6" s="145"/>
      <c r="AR6" s="77"/>
      <c r="AS6" s="77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77"/>
      <c r="BE6" s="77"/>
      <c r="BF6" s="145"/>
      <c r="BG6" s="145"/>
      <c r="BH6" s="145"/>
      <c r="BI6" s="145"/>
      <c r="BJ6" s="145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G6" s="75">
        <f t="shared" ref="CG6:CG69" si="0">SUM(B6,D6,F6,H6,J6,L6,O6,Q6,S6,U6,W6,Y6,AA6,AC6,AE6,AG6,AI6,AK6,AM6,AO6,AR6,AT6,AV6,AX6,AZ6,BB6,BD6,BF6,BI6,BK6,BM6,BO6,BQ6,BS6,BV6,BX6,BZ6,CB6,CD6)</f>
        <v>0</v>
      </c>
      <c r="CH6" s="75">
        <f t="shared" ref="CH6:CH69" si="1">SUM(C6,E6,G6,I6,K6,M6,P6,R6,T6,V6,X6,Z6,AB6,AD6,AF6,AH6,AJ6,AL6,AN6,AP6,AS6,AU6,AW6,AY6,BA6,BC6,BE6,BG6,BJ6,BL6,BN6,BP6,BR6,BT6,BW6,BY6,CA6,CC6,CE6)</f>
        <v>0</v>
      </c>
    </row>
    <row r="7" spans="1:86" s="70" customFormat="1" x14ac:dyDescent="0.25">
      <c r="A7" s="77" t="s">
        <v>65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45"/>
      <c r="P7" s="145"/>
      <c r="Q7" s="77"/>
      <c r="R7" s="77"/>
      <c r="S7" s="77"/>
      <c r="T7" s="77"/>
      <c r="U7" s="145"/>
      <c r="V7" s="145"/>
      <c r="W7" s="77"/>
      <c r="X7" s="77"/>
      <c r="Y7" s="77"/>
      <c r="Z7" s="145"/>
      <c r="AA7" s="145"/>
      <c r="AB7" s="145"/>
      <c r="AC7" s="145"/>
      <c r="AD7" s="145"/>
      <c r="AE7" s="77"/>
      <c r="AF7" s="77"/>
      <c r="AG7" s="145"/>
      <c r="AH7" s="145"/>
      <c r="AI7" s="77"/>
      <c r="AJ7" s="77"/>
      <c r="AK7" s="77"/>
      <c r="AL7" s="77"/>
      <c r="AM7" s="77"/>
      <c r="AN7" s="77"/>
      <c r="AO7" s="145"/>
      <c r="AP7" s="145"/>
      <c r="AQ7" s="145"/>
      <c r="AR7" s="77"/>
      <c r="AS7" s="77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77"/>
      <c r="BE7" s="77"/>
      <c r="BF7" s="145"/>
      <c r="BG7" s="145"/>
      <c r="BH7" s="145"/>
      <c r="BI7" s="145"/>
      <c r="BJ7" s="145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G7" s="75">
        <f t="shared" si="0"/>
        <v>0</v>
      </c>
      <c r="CH7" s="75">
        <f t="shared" si="1"/>
        <v>0</v>
      </c>
    </row>
    <row r="8" spans="1:86" s="70" customFormat="1" x14ac:dyDescent="0.25">
      <c r="A8" s="77" t="s">
        <v>66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145"/>
      <c r="P8" s="145"/>
      <c r="Q8" s="77"/>
      <c r="R8" s="77"/>
      <c r="S8" s="77"/>
      <c r="T8" s="77"/>
      <c r="U8" s="145"/>
      <c r="V8" s="145"/>
      <c r="W8" s="77"/>
      <c r="X8" s="77"/>
      <c r="Y8" s="77"/>
      <c r="Z8" s="145"/>
      <c r="AA8" s="145"/>
      <c r="AB8" s="145"/>
      <c r="AC8" s="145"/>
      <c r="AD8" s="145"/>
      <c r="AE8" s="77"/>
      <c r="AF8" s="77"/>
      <c r="AG8" s="145"/>
      <c r="AH8" s="145"/>
      <c r="AI8" s="77"/>
      <c r="AJ8" s="77"/>
      <c r="AK8" s="77"/>
      <c r="AL8" s="77"/>
      <c r="AM8" s="77"/>
      <c r="AN8" s="77"/>
      <c r="AO8" s="145"/>
      <c r="AP8" s="145"/>
      <c r="AQ8" s="145"/>
      <c r="AR8" s="77"/>
      <c r="AS8" s="77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77"/>
      <c r="BE8" s="77"/>
      <c r="BF8" s="145"/>
      <c r="BG8" s="145"/>
      <c r="BH8" s="145"/>
      <c r="BI8" s="145"/>
      <c r="BJ8" s="145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G8" s="75">
        <f t="shared" si="0"/>
        <v>0</v>
      </c>
      <c r="CH8" s="75">
        <f t="shared" si="1"/>
        <v>0</v>
      </c>
    </row>
    <row r="9" spans="1:86" s="70" customFormat="1" x14ac:dyDescent="0.25">
      <c r="A9" s="77" t="s">
        <v>67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145"/>
      <c r="P9" s="145"/>
      <c r="Q9" s="77"/>
      <c r="R9" s="77"/>
      <c r="S9" s="77"/>
      <c r="T9" s="77"/>
      <c r="U9" s="145"/>
      <c r="V9" s="145"/>
      <c r="W9" s="77"/>
      <c r="X9" s="77"/>
      <c r="Y9" s="77"/>
      <c r="Z9" s="145"/>
      <c r="AA9" s="145"/>
      <c r="AB9" s="145"/>
      <c r="AC9" s="145"/>
      <c r="AD9" s="145"/>
      <c r="AE9" s="77"/>
      <c r="AF9" s="77"/>
      <c r="AG9" s="145"/>
      <c r="AH9" s="145"/>
      <c r="AI9" s="77"/>
      <c r="AJ9" s="77"/>
      <c r="AK9" s="77"/>
      <c r="AL9" s="77"/>
      <c r="AM9" s="77"/>
      <c r="AN9" s="77"/>
      <c r="AO9" s="145"/>
      <c r="AP9" s="145"/>
      <c r="AQ9" s="145"/>
      <c r="AR9" s="77"/>
      <c r="AS9" s="77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77"/>
      <c r="BE9" s="77"/>
      <c r="BF9" s="145"/>
      <c r="BG9" s="145"/>
      <c r="BH9" s="145"/>
      <c r="BI9" s="145"/>
      <c r="BJ9" s="145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G9" s="75">
        <f t="shared" si="0"/>
        <v>0</v>
      </c>
      <c r="CH9" s="75">
        <f t="shared" si="1"/>
        <v>0</v>
      </c>
    </row>
    <row r="10" spans="1:86" s="30" customFormat="1" x14ac:dyDescent="0.25">
      <c r="A10" s="31" t="s">
        <v>164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76"/>
      <c r="O10" s="115"/>
      <c r="P10" s="115"/>
      <c r="Q10" s="31"/>
      <c r="R10" s="31"/>
      <c r="S10" s="31"/>
      <c r="T10" s="31"/>
      <c r="U10" s="115"/>
      <c r="V10" s="115"/>
      <c r="W10" s="31"/>
      <c r="X10" s="31"/>
      <c r="Y10" s="31">
        <v>1</v>
      </c>
      <c r="Z10" s="115">
        <v>0</v>
      </c>
      <c r="AA10" s="115"/>
      <c r="AB10" s="115"/>
      <c r="AC10" s="115"/>
      <c r="AD10" s="115"/>
      <c r="AE10" s="31"/>
      <c r="AF10" s="31"/>
      <c r="AG10" s="115">
        <v>1</v>
      </c>
      <c r="AH10" s="115">
        <v>1</v>
      </c>
      <c r="AI10" s="31"/>
      <c r="AJ10" s="31"/>
      <c r="AK10" s="31"/>
      <c r="AL10" s="31"/>
      <c r="AM10" s="31"/>
      <c r="AN10" s="31"/>
      <c r="AO10" s="115"/>
      <c r="AP10" s="115"/>
      <c r="AQ10" s="116"/>
      <c r="AR10" s="31">
        <v>1</v>
      </c>
      <c r="AS10" s="31">
        <v>1</v>
      </c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31"/>
      <c r="BE10" s="31"/>
      <c r="BF10" s="115"/>
      <c r="BG10" s="115"/>
      <c r="BH10" s="116"/>
      <c r="BI10" s="115"/>
      <c r="BJ10" s="115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76"/>
      <c r="BV10" s="31"/>
      <c r="BW10" s="31"/>
      <c r="BX10" s="31">
        <v>1</v>
      </c>
      <c r="BY10" s="31">
        <v>1</v>
      </c>
      <c r="BZ10" s="31"/>
      <c r="CA10" s="31"/>
      <c r="CB10" s="31"/>
      <c r="CC10" s="31"/>
      <c r="CD10" s="31"/>
      <c r="CE10" s="31"/>
      <c r="CG10" s="75">
        <f t="shared" si="0"/>
        <v>4</v>
      </c>
      <c r="CH10" s="75">
        <f t="shared" si="1"/>
        <v>3</v>
      </c>
    </row>
    <row r="11" spans="1:86" s="146" customFormat="1" x14ac:dyDescent="0.25">
      <c r="A11" s="86" t="s">
        <v>163</v>
      </c>
      <c r="B11" s="86"/>
      <c r="C11" s="86"/>
      <c r="D11" s="86"/>
      <c r="E11" s="86"/>
      <c r="F11" s="86"/>
      <c r="G11" s="86"/>
      <c r="H11" s="86">
        <v>13</v>
      </c>
      <c r="I11" s="86">
        <v>13</v>
      </c>
      <c r="J11" s="86">
        <v>2</v>
      </c>
      <c r="K11" s="86">
        <v>2</v>
      </c>
      <c r="L11" s="86"/>
      <c r="M11" s="86"/>
      <c r="N11" s="86"/>
      <c r="O11" s="143"/>
      <c r="P11" s="143"/>
      <c r="Q11" s="86"/>
      <c r="R11" s="86"/>
      <c r="S11" s="86"/>
      <c r="T11" s="86"/>
      <c r="U11" s="143"/>
      <c r="V11" s="143"/>
      <c r="W11" s="86"/>
      <c r="X11" s="86"/>
      <c r="Y11" s="86"/>
      <c r="Z11" s="143"/>
      <c r="AA11" s="143"/>
      <c r="AB11" s="143"/>
      <c r="AC11" s="143"/>
      <c r="AD11" s="143"/>
      <c r="AE11" s="86"/>
      <c r="AF11" s="86"/>
      <c r="AG11" s="143">
        <v>3</v>
      </c>
      <c r="AH11" s="143">
        <v>3</v>
      </c>
      <c r="AI11" s="86"/>
      <c r="AJ11" s="86"/>
      <c r="AK11" s="86"/>
      <c r="AL11" s="86"/>
      <c r="AM11" s="86"/>
      <c r="AN11" s="86"/>
      <c r="AO11" s="143">
        <v>1</v>
      </c>
      <c r="AP11" s="143">
        <v>1</v>
      </c>
      <c r="AQ11" s="143" t="s">
        <v>237</v>
      </c>
      <c r="AR11" s="86"/>
      <c r="AS11" s="86"/>
      <c r="AT11" s="143">
        <v>1</v>
      </c>
      <c r="AU11" s="143">
        <v>1</v>
      </c>
      <c r="AV11" s="143"/>
      <c r="AW11" s="143"/>
      <c r="AX11" s="143"/>
      <c r="AY11" s="143"/>
      <c r="AZ11" s="143"/>
      <c r="BA11" s="143"/>
      <c r="BB11" s="143"/>
      <c r="BC11" s="143"/>
      <c r="BD11" s="86">
        <v>1</v>
      </c>
      <c r="BE11" s="86">
        <v>1</v>
      </c>
      <c r="BF11" s="143"/>
      <c r="BG11" s="143"/>
      <c r="BH11" s="143"/>
      <c r="BI11" s="143">
        <v>1</v>
      </c>
      <c r="BJ11" s="143">
        <v>1</v>
      </c>
      <c r="BK11" s="86"/>
      <c r="BL11" s="86"/>
      <c r="BM11" s="86"/>
      <c r="BN11" s="86"/>
      <c r="BO11" s="86"/>
      <c r="BP11" s="86"/>
      <c r="BQ11" s="86">
        <v>1</v>
      </c>
      <c r="BR11" s="86">
        <v>1</v>
      </c>
      <c r="BS11" s="86"/>
      <c r="BT11" s="86"/>
      <c r="BU11" s="86"/>
      <c r="BV11" s="86">
        <v>1</v>
      </c>
      <c r="BW11" s="86">
        <v>0</v>
      </c>
      <c r="BX11" s="86">
        <v>5</v>
      </c>
      <c r="BY11" s="86">
        <v>4</v>
      </c>
      <c r="BZ11" s="86"/>
      <c r="CA11" s="86"/>
      <c r="CB11" s="86"/>
      <c r="CC11" s="86"/>
      <c r="CD11" s="86">
        <v>1</v>
      </c>
      <c r="CE11" s="86">
        <v>1</v>
      </c>
      <c r="CG11" s="92">
        <f t="shared" si="0"/>
        <v>30</v>
      </c>
      <c r="CH11" s="92">
        <f t="shared" si="1"/>
        <v>28</v>
      </c>
    </row>
    <row r="12" spans="1:86" s="146" customFormat="1" x14ac:dyDescent="0.25">
      <c r="A12" s="86" t="s">
        <v>77</v>
      </c>
      <c r="B12" s="86"/>
      <c r="C12" s="86"/>
      <c r="D12" s="86"/>
      <c r="E12" s="86"/>
      <c r="F12" s="86"/>
      <c r="G12" s="86"/>
      <c r="H12" s="86">
        <v>11</v>
      </c>
      <c r="I12" s="86">
        <v>10</v>
      </c>
      <c r="J12" s="86"/>
      <c r="K12" s="86"/>
      <c r="L12" s="86"/>
      <c r="M12" s="86"/>
      <c r="N12" s="86"/>
      <c r="O12" s="143">
        <v>2</v>
      </c>
      <c r="P12" s="143">
        <v>2</v>
      </c>
      <c r="Q12" s="86"/>
      <c r="R12" s="86"/>
      <c r="S12" s="86"/>
      <c r="T12" s="86"/>
      <c r="U12" s="143"/>
      <c r="V12" s="143"/>
      <c r="W12" s="86"/>
      <c r="X12" s="86"/>
      <c r="Y12" s="86">
        <v>0</v>
      </c>
      <c r="Z12" s="143">
        <v>1</v>
      </c>
      <c r="AA12" s="143"/>
      <c r="AB12" s="143"/>
      <c r="AC12" s="143"/>
      <c r="AD12" s="143"/>
      <c r="AE12" s="86"/>
      <c r="AF12" s="86"/>
      <c r="AG12" s="143">
        <v>3</v>
      </c>
      <c r="AH12" s="143">
        <v>2</v>
      </c>
      <c r="AI12" s="86"/>
      <c r="AJ12" s="86"/>
      <c r="AK12" s="86"/>
      <c r="AL12" s="86"/>
      <c r="AM12" s="86"/>
      <c r="AN12" s="86"/>
      <c r="AO12" s="143"/>
      <c r="AP12" s="143"/>
      <c r="AQ12" s="143"/>
      <c r="AR12" s="86">
        <v>2</v>
      </c>
      <c r="AS12" s="86">
        <v>2</v>
      </c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86"/>
      <c r="BE12" s="86"/>
      <c r="BF12" s="143"/>
      <c r="BG12" s="143"/>
      <c r="BH12" s="143"/>
      <c r="BI12" s="143"/>
      <c r="BJ12" s="143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>
        <v>5</v>
      </c>
      <c r="BY12" s="86">
        <v>4</v>
      </c>
      <c r="BZ12" s="86"/>
      <c r="CA12" s="86"/>
      <c r="CB12" s="86"/>
      <c r="CC12" s="86"/>
      <c r="CD12" s="86"/>
      <c r="CE12" s="86"/>
      <c r="CG12" s="92">
        <f t="shared" si="0"/>
        <v>23</v>
      </c>
      <c r="CH12" s="92">
        <f t="shared" si="1"/>
        <v>21</v>
      </c>
    </row>
    <row r="13" spans="1:86" s="30" customFormat="1" x14ac:dyDescent="0.25">
      <c r="A13" s="31" t="s">
        <v>220</v>
      </c>
      <c r="B13" s="31"/>
      <c r="C13" s="31"/>
      <c r="D13" s="31"/>
      <c r="E13" s="31"/>
      <c r="F13" s="31"/>
      <c r="G13" s="31"/>
      <c r="H13" s="31"/>
      <c r="I13" s="31"/>
      <c r="J13" s="31">
        <v>1</v>
      </c>
      <c r="K13" s="31">
        <v>1</v>
      </c>
      <c r="L13" s="31"/>
      <c r="M13" s="31"/>
      <c r="N13" s="76"/>
      <c r="O13" s="115"/>
      <c r="P13" s="115"/>
      <c r="Q13" s="31"/>
      <c r="R13" s="31"/>
      <c r="S13" s="31"/>
      <c r="T13" s="31"/>
      <c r="U13" s="115"/>
      <c r="V13" s="115"/>
      <c r="W13" s="31"/>
      <c r="X13" s="31"/>
      <c r="Y13" s="31"/>
      <c r="Z13" s="115"/>
      <c r="AA13" s="115"/>
      <c r="AB13" s="115"/>
      <c r="AC13" s="115"/>
      <c r="AD13" s="115"/>
      <c r="AE13" s="31"/>
      <c r="AF13" s="31"/>
      <c r="AG13" s="115">
        <v>1</v>
      </c>
      <c r="AH13" s="115">
        <v>1</v>
      </c>
      <c r="AI13" s="31"/>
      <c r="AJ13" s="31"/>
      <c r="AK13" s="31"/>
      <c r="AL13" s="31"/>
      <c r="AM13" s="31"/>
      <c r="AN13" s="31"/>
      <c r="AO13" s="115"/>
      <c r="AP13" s="115"/>
      <c r="AQ13" s="116"/>
      <c r="AR13" s="31"/>
      <c r="AS13" s="31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31"/>
      <c r="BE13" s="31"/>
      <c r="BF13" s="115"/>
      <c r="BG13" s="115"/>
      <c r="BH13" s="116"/>
      <c r="BI13" s="115"/>
      <c r="BJ13" s="115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76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G13" s="75">
        <f t="shared" si="0"/>
        <v>2</v>
      </c>
      <c r="CH13" s="75">
        <f t="shared" si="1"/>
        <v>2</v>
      </c>
    </row>
    <row r="14" spans="1:86" s="70" customFormat="1" x14ac:dyDescent="0.25">
      <c r="A14" s="77" t="s">
        <v>78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145"/>
      <c r="P14" s="145"/>
      <c r="Q14" s="77"/>
      <c r="R14" s="77"/>
      <c r="S14" s="77"/>
      <c r="T14" s="77"/>
      <c r="U14" s="145"/>
      <c r="V14" s="145"/>
      <c r="W14" s="77"/>
      <c r="X14" s="77"/>
      <c r="Y14" s="77"/>
      <c r="Z14" s="145"/>
      <c r="AA14" s="145"/>
      <c r="AB14" s="145"/>
      <c r="AC14" s="145"/>
      <c r="AD14" s="145"/>
      <c r="AE14" s="77"/>
      <c r="AF14" s="77"/>
      <c r="AG14" s="145"/>
      <c r="AH14" s="145"/>
      <c r="AI14" s="77"/>
      <c r="AJ14" s="77"/>
      <c r="AK14" s="77"/>
      <c r="AL14" s="77"/>
      <c r="AM14" s="77"/>
      <c r="AN14" s="77"/>
      <c r="AO14" s="145"/>
      <c r="AP14" s="145"/>
      <c r="AQ14" s="145"/>
      <c r="AR14" s="77"/>
      <c r="AS14" s="77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77"/>
      <c r="BE14" s="77"/>
      <c r="BF14" s="145"/>
      <c r="BG14" s="145"/>
      <c r="BH14" s="145"/>
      <c r="BI14" s="145"/>
      <c r="BJ14" s="145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G14" s="75">
        <f t="shared" si="0"/>
        <v>0</v>
      </c>
      <c r="CH14" s="75">
        <f t="shared" si="1"/>
        <v>0</v>
      </c>
    </row>
    <row r="15" spans="1:86" s="70" customFormat="1" x14ac:dyDescent="0.25">
      <c r="A15" s="77" t="s">
        <v>68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145"/>
      <c r="P15" s="145"/>
      <c r="Q15" s="77"/>
      <c r="R15" s="77"/>
      <c r="S15" s="77"/>
      <c r="T15" s="77"/>
      <c r="U15" s="145"/>
      <c r="V15" s="145"/>
      <c r="W15" s="77"/>
      <c r="X15" s="77"/>
      <c r="Y15" s="77"/>
      <c r="Z15" s="145"/>
      <c r="AA15" s="145"/>
      <c r="AB15" s="145"/>
      <c r="AC15" s="145"/>
      <c r="AD15" s="145"/>
      <c r="AE15" s="77"/>
      <c r="AF15" s="77"/>
      <c r="AG15" s="145"/>
      <c r="AH15" s="145"/>
      <c r="AI15" s="77"/>
      <c r="AJ15" s="77"/>
      <c r="AK15" s="77"/>
      <c r="AL15" s="77"/>
      <c r="AM15" s="77"/>
      <c r="AN15" s="77"/>
      <c r="AO15" s="145"/>
      <c r="AP15" s="145"/>
      <c r="AQ15" s="145"/>
      <c r="AR15" s="77"/>
      <c r="AS15" s="77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77"/>
      <c r="BE15" s="77"/>
      <c r="BF15" s="145"/>
      <c r="BG15" s="145"/>
      <c r="BH15" s="145"/>
      <c r="BI15" s="145"/>
      <c r="BJ15" s="145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G15" s="75">
        <f t="shared" si="0"/>
        <v>0</v>
      </c>
      <c r="CH15" s="75">
        <f t="shared" si="1"/>
        <v>0</v>
      </c>
    </row>
    <row r="16" spans="1:86" s="30" customFormat="1" x14ac:dyDescent="0.25">
      <c r="A16" s="31" t="s">
        <v>69</v>
      </c>
      <c r="B16" s="31"/>
      <c r="C16" s="31"/>
      <c r="D16" s="31"/>
      <c r="E16" s="31"/>
      <c r="F16" s="31"/>
      <c r="G16" s="31"/>
      <c r="H16" s="31">
        <v>2</v>
      </c>
      <c r="I16" s="31">
        <v>0</v>
      </c>
      <c r="J16" s="31"/>
      <c r="K16" s="31"/>
      <c r="L16" s="31"/>
      <c r="M16" s="31"/>
      <c r="N16" s="76"/>
      <c r="O16" s="115"/>
      <c r="P16" s="115"/>
      <c r="Q16" s="31"/>
      <c r="R16" s="31"/>
      <c r="S16" s="31"/>
      <c r="T16" s="31"/>
      <c r="U16" s="115"/>
      <c r="V16" s="115"/>
      <c r="W16" s="31"/>
      <c r="X16" s="31"/>
      <c r="Y16" s="31">
        <v>1</v>
      </c>
      <c r="Z16" s="115">
        <v>0</v>
      </c>
      <c r="AA16" s="115"/>
      <c r="AB16" s="115"/>
      <c r="AC16" s="115"/>
      <c r="AD16" s="115"/>
      <c r="AE16" s="31"/>
      <c r="AF16" s="31"/>
      <c r="AG16" s="115"/>
      <c r="AH16" s="115"/>
      <c r="AI16" s="31"/>
      <c r="AJ16" s="31"/>
      <c r="AK16" s="31"/>
      <c r="AL16" s="31"/>
      <c r="AM16" s="31"/>
      <c r="AN16" s="31"/>
      <c r="AO16" s="115"/>
      <c r="AP16" s="115"/>
      <c r="AQ16" s="116"/>
      <c r="AR16" s="31"/>
      <c r="AS16" s="31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31"/>
      <c r="BE16" s="31"/>
      <c r="BF16" s="115"/>
      <c r="BG16" s="115"/>
      <c r="BH16" s="116"/>
      <c r="BI16" s="115"/>
      <c r="BJ16" s="115"/>
      <c r="BK16" s="31"/>
      <c r="BL16" s="31"/>
      <c r="BM16" s="31"/>
      <c r="BN16" s="31"/>
      <c r="BO16" s="31"/>
      <c r="BP16" s="31"/>
      <c r="BQ16" s="31">
        <v>1</v>
      </c>
      <c r="BR16" s="31">
        <v>0</v>
      </c>
      <c r="BS16" s="31"/>
      <c r="BT16" s="31"/>
      <c r="BU16" s="76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G16" s="75">
        <f t="shared" si="0"/>
        <v>4</v>
      </c>
      <c r="CH16" s="75">
        <f t="shared" si="1"/>
        <v>0</v>
      </c>
    </row>
    <row r="17" spans="1:86" s="70" customFormat="1" x14ac:dyDescent="0.25">
      <c r="A17" s="77" t="s">
        <v>70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145"/>
      <c r="P17" s="145"/>
      <c r="Q17" s="77"/>
      <c r="R17" s="77"/>
      <c r="S17" s="77"/>
      <c r="T17" s="77"/>
      <c r="U17" s="145"/>
      <c r="V17" s="145"/>
      <c r="W17" s="77"/>
      <c r="X17" s="77"/>
      <c r="Y17" s="77"/>
      <c r="Z17" s="145"/>
      <c r="AA17" s="145"/>
      <c r="AB17" s="145"/>
      <c r="AC17" s="145"/>
      <c r="AD17" s="145"/>
      <c r="AE17" s="77"/>
      <c r="AF17" s="77"/>
      <c r="AG17" s="145"/>
      <c r="AH17" s="145"/>
      <c r="AI17" s="77"/>
      <c r="AJ17" s="77"/>
      <c r="AK17" s="77"/>
      <c r="AL17" s="77"/>
      <c r="AM17" s="77"/>
      <c r="AN17" s="77"/>
      <c r="AO17" s="145"/>
      <c r="AP17" s="145"/>
      <c r="AQ17" s="145"/>
      <c r="AR17" s="77"/>
      <c r="AS17" s="77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77"/>
      <c r="BE17" s="77"/>
      <c r="BF17" s="145"/>
      <c r="BG17" s="145"/>
      <c r="BH17" s="145"/>
      <c r="BI17" s="145"/>
      <c r="BJ17" s="145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G17" s="75">
        <f t="shared" si="0"/>
        <v>0</v>
      </c>
      <c r="CH17" s="75">
        <f t="shared" si="1"/>
        <v>0</v>
      </c>
    </row>
    <row r="18" spans="1:86" s="30" customFormat="1" x14ac:dyDescent="0.25">
      <c r="A18" s="31" t="s">
        <v>71</v>
      </c>
      <c r="B18" s="31"/>
      <c r="C18" s="31"/>
      <c r="D18" s="31"/>
      <c r="E18" s="31"/>
      <c r="F18" s="31"/>
      <c r="G18" s="31"/>
      <c r="H18" s="31">
        <v>1</v>
      </c>
      <c r="I18" s="31">
        <v>0</v>
      </c>
      <c r="J18" s="31"/>
      <c r="K18" s="31"/>
      <c r="L18" s="31"/>
      <c r="M18" s="31"/>
      <c r="N18" s="76"/>
      <c r="O18" s="115"/>
      <c r="P18" s="115"/>
      <c r="Q18" s="31"/>
      <c r="R18" s="31"/>
      <c r="S18" s="31"/>
      <c r="T18" s="31"/>
      <c r="U18" s="115"/>
      <c r="V18" s="115"/>
      <c r="W18" s="31"/>
      <c r="X18" s="31"/>
      <c r="Y18" s="31"/>
      <c r="Z18" s="115"/>
      <c r="AA18" s="115"/>
      <c r="AB18" s="115"/>
      <c r="AC18" s="115"/>
      <c r="AD18" s="115"/>
      <c r="AE18" s="31"/>
      <c r="AF18" s="31"/>
      <c r="AG18" s="115">
        <v>1</v>
      </c>
      <c r="AH18" s="115">
        <v>1</v>
      </c>
      <c r="AI18" s="31"/>
      <c r="AJ18" s="31"/>
      <c r="AK18" s="31"/>
      <c r="AL18" s="31"/>
      <c r="AM18" s="31"/>
      <c r="AN18" s="31"/>
      <c r="AO18" s="115"/>
      <c r="AP18" s="115"/>
      <c r="AQ18" s="116"/>
      <c r="AR18" s="31"/>
      <c r="AS18" s="31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31"/>
      <c r="BE18" s="31"/>
      <c r="BF18" s="115"/>
      <c r="BG18" s="115"/>
      <c r="BH18" s="116"/>
      <c r="BI18" s="115"/>
      <c r="BJ18" s="115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76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G18" s="75">
        <f t="shared" si="0"/>
        <v>2</v>
      </c>
      <c r="CH18" s="75">
        <f t="shared" si="1"/>
        <v>1</v>
      </c>
    </row>
    <row r="19" spans="1:86" s="70" customFormat="1" x14ac:dyDescent="0.25">
      <c r="A19" s="77" t="s">
        <v>72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145"/>
      <c r="P19" s="145"/>
      <c r="Q19" s="77"/>
      <c r="R19" s="77"/>
      <c r="S19" s="77"/>
      <c r="T19" s="77"/>
      <c r="U19" s="145"/>
      <c r="V19" s="145"/>
      <c r="W19" s="77"/>
      <c r="X19" s="77"/>
      <c r="Y19" s="96"/>
      <c r="Z19" s="145"/>
      <c r="AA19" s="145"/>
      <c r="AB19" s="145"/>
      <c r="AC19" s="145"/>
      <c r="AD19" s="145"/>
      <c r="AE19" s="77"/>
      <c r="AF19" s="77"/>
      <c r="AG19" s="145"/>
      <c r="AH19" s="145"/>
      <c r="AI19" s="77"/>
      <c r="AJ19" s="77"/>
      <c r="AK19" s="77"/>
      <c r="AL19" s="77"/>
      <c r="AM19" s="77"/>
      <c r="AN19" s="77"/>
      <c r="AO19" s="145"/>
      <c r="AP19" s="145"/>
      <c r="AQ19" s="145"/>
      <c r="AR19" s="77"/>
      <c r="AS19" s="77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77"/>
      <c r="BE19" s="77"/>
      <c r="BF19" s="145"/>
      <c r="BG19" s="145"/>
      <c r="BH19" s="145"/>
      <c r="BI19" s="145"/>
      <c r="BJ19" s="145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G19" s="75">
        <f t="shared" si="0"/>
        <v>0</v>
      </c>
      <c r="CH19" s="75">
        <f t="shared" si="1"/>
        <v>0</v>
      </c>
    </row>
    <row r="20" spans="1:86" s="30" customFormat="1" x14ac:dyDescent="0.25">
      <c r="A20" s="31" t="s">
        <v>73</v>
      </c>
      <c r="B20" s="31"/>
      <c r="C20" s="31"/>
      <c r="D20" s="31"/>
      <c r="E20" s="31"/>
      <c r="F20" s="31"/>
      <c r="G20" s="31"/>
      <c r="H20" s="31">
        <v>2</v>
      </c>
      <c r="I20" s="31">
        <v>2</v>
      </c>
      <c r="J20" s="31"/>
      <c r="K20" s="31"/>
      <c r="L20" s="31"/>
      <c r="M20" s="31"/>
      <c r="N20" s="76"/>
      <c r="O20" s="115"/>
      <c r="P20" s="115"/>
      <c r="Q20" s="31"/>
      <c r="R20" s="31"/>
      <c r="S20" s="31"/>
      <c r="T20" s="31"/>
      <c r="U20" s="115"/>
      <c r="V20" s="115"/>
      <c r="W20" s="31"/>
      <c r="X20" s="31"/>
      <c r="Y20" s="31">
        <v>1</v>
      </c>
      <c r="Z20" s="115">
        <v>1</v>
      </c>
      <c r="AA20" s="115"/>
      <c r="AB20" s="115"/>
      <c r="AC20" s="115"/>
      <c r="AD20" s="115"/>
      <c r="AE20" s="31"/>
      <c r="AF20" s="31"/>
      <c r="AG20" s="115">
        <v>1</v>
      </c>
      <c r="AH20" s="115">
        <v>1</v>
      </c>
      <c r="AI20" s="31"/>
      <c r="AJ20" s="31"/>
      <c r="AK20" s="31"/>
      <c r="AL20" s="31"/>
      <c r="AM20" s="31"/>
      <c r="AN20" s="31"/>
      <c r="AO20" s="115"/>
      <c r="AP20" s="115"/>
      <c r="AQ20" s="116"/>
      <c r="AR20" s="31">
        <v>1</v>
      </c>
      <c r="AS20" s="31">
        <v>1</v>
      </c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31"/>
      <c r="BE20" s="31"/>
      <c r="BF20" s="115"/>
      <c r="BG20" s="115"/>
      <c r="BH20" s="116"/>
      <c r="BI20" s="115"/>
      <c r="BJ20" s="115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76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G20" s="75">
        <f t="shared" si="0"/>
        <v>5</v>
      </c>
      <c r="CH20" s="75">
        <f t="shared" si="1"/>
        <v>5</v>
      </c>
    </row>
    <row r="21" spans="1:86" s="30" customFormat="1" x14ac:dyDescent="0.25">
      <c r="A21" s="31" t="s">
        <v>74</v>
      </c>
      <c r="B21" s="31"/>
      <c r="C21" s="31"/>
      <c r="D21" s="31"/>
      <c r="E21" s="31"/>
      <c r="F21" s="31"/>
      <c r="G21" s="31"/>
      <c r="H21" s="31">
        <v>3</v>
      </c>
      <c r="I21" s="31">
        <v>2</v>
      </c>
      <c r="J21" s="31">
        <v>2</v>
      </c>
      <c r="K21" s="31">
        <v>2</v>
      </c>
      <c r="L21" s="31"/>
      <c r="M21" s="31"/>
      <c r="N21" s="76"/>
      <c r="O21" s="115"/>
      <c r="P21" s="115"/>
      <c r="Q21" s="31"/>
      <c r="R21" s="31"/>
      <c r="S21" s="31"/>
      <c r="T21" s="31"/>
      <c r="U21" s="115"/>
      <c r="V21" s="115"/>
      <c r="W21" s="31"/>
      <c r="X21" s="31"/>
      <c r="Y21" s="31"/>
      <c r="Z21" s="115"/>
      <c r="AA21" s="115"/>
      <c r="AB21" s="115"/>
      <c r="AC21" s="115"/>
      <c r="AD21" s="115"/>
      <c r="AE21" s="31"/>
      <c r="AF21" s="31"/>
      <c r="AG21" s="115"/>
      <c r="AH21" s="115"/>
      <c r="AI21" s="31"/>
      <c r="AJ21" s="31"/>
      <c r="AK21" s="31"/>
      <c r="AL21" s="31"/>
      <c r="AM21" s="31"/>
      <c r="AN21" s="31"/>
      <c r="AO21" s="115"/>
      <c r="AP21" s="115"/>
      <c r="AQ21" s="116"/>
      <c r="AR21" s="31"/>
      <c r="AS21" s="31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31"/>
      <c r="BE21" s="31"/>
      <c r="BF21" s="115"/>
      <c r="BG21" s="115"/>
      <c r="BH21" s="116"/>
      <c r="BI21" s="115"/>
      <c r="BJ21" s="115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76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G21" s="75">
        <f t="shared" si="0"/>
        <v>5</v>
      </c>
      <c r="CH21" s="75">
        <f t="shared" si="1"/>
        <v>4</v>
      </c>
    </row>
    <row r="22" spans="1:86" s="30" customFormat="1" x14ac:dyDescent="0.25">
      <c r="A22" s="31" t="s">
        <v>76</v>
      </c>
      <c r="B22" s="31"/>
      <c r="C22" s="31"/>
      <c r="D22" s="31"/>
      <c r="E22" s="31"/>
      <c r="F22" s="31"/>
      <c r="G22" s="31"/>
      <c r="H22" s="31">
        <v>1</v>
      </c>
      <c r="I22" s="31">
        <v>1</v>
      </c>
      <c r="J22" s="31"/>
      <c r="K22" s="31"/>
      <c r="L22" s="31"/>
      <c r="M22" s="31"/>
      <c r="N22" s="76"/>
      <c r="O22" s="115"/>
      <c r="P22" s="115"/>
      <c r="Q22" s="31"/>
      <c r="R22" s="31"/>
      <c r="S22" s="31"/>
      <c r="T22" s="31"/>
      <c r="U22" s="115"/>
      <c r="V22" s="115"/>
      <c r="W22" s="31"/>
      <c r="X22" s="31"/>
      <c r="Y22" s="31"/>
      <c r="Z22" s="115"/>
      <c r="AA22" s="115"/>
      <c r="AB22" s="115"/>
      <c r="AC22" s="115"/>
      <c r="AD22" s="115"/>
      <c r="AE22" s="31"/>
      <c r="AF22" s="31"/>
      <c r="AG22" s="115"/>
      <c r="AH22" s="115"/>
      <c r="AI22" s="31"/>
      <c r="AJ22" s="31"/>
      <c r="AK22" s="31"/>
      <c r="AL22" s="31"/>
      <c r="AM22" s="31"/>
      <c r="AN22" s="31"/>
      <c r="AO22" s="115"/>
      <c r="AP22" s="115"/>
      <c r="AQ22" s="116"/>
      <c r="AR22" s="31"/>
      <c r="AS22" s="31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31"/>
      <c r="BE22" s="31"/>
      <c r="BF22" s="115"/>
      <c r="BG22" s="115"/>
      <c r="BH22" s="116"/>
      <c r="BI22" s="115"/>
      <c r="BJ22" s="115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76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G22" s="75">
        <f t="shared" si="0"/>
        <v>1</v>
      </c>
      <c r="CH22" s="75">
        <f t="shared" si="1"/>
        <v>1</v>
      </c>
    </row>
    <row r="23" spans="1:86" s="30" customFormat="1" x14ac:dyDescent="0.25">
      <c r="A23" s="31" t="s">
        <v>75</v>
      </c>
      <c r="B23" s="31"/>
      <c r="C23" s="31"/>
      <c r="D23" s="31"/>
      <c r="E23" s="31"/>
      <c r="F23" s="31"/>
      <c r="G23" s="31"/>
      <c r="H23" s="31">
        <v>2</v>
      </c>
      <c r="I23" s="31">
        <v>2</v>
      </c>
      <c r="J23" s="31"/>
      <c r="K23" s="31"/>
      <c r="L23" s="31"/>
      <c r="M23" s="31"/>
      <c r="N23" s="76"/>
      <c r="O23" s="115"/>
      <c r="P23" s="115"/>
      <c r="Q23" s="31"/>
      <c r="R23" s="31"/>
      <c r="S23" s="31"/>
      <c r="T23" s="31"/>
      <c r="U23" s="115"/>
      <c r="V23" s="115"/>
      <c r="W23" s="31"/>
      <c r="X23" s="31"/>
      <c r="Y23" s="31">
        <v>1</v>
      </c>
      <c r="Z23" s="115">
        <v>1</v>
      </c>
      <c r="AA23" s="115"/>
      <c r="AB23" s="115"/>
      <c r="AC23" s="115"/>
      <c r="AD23" s="115"/>
      <c r="AE23" s="31"/>
      <c r="AF23" s="31"/>
      <c r="AG23" s="115">
        <v>1</v>
      </c>
      <c r="AH23" s="115">
        <v>1</v>
      </c>
      <c r="AI23" s="31"/>
      <c r="AJ23" s="31"/>
      <c r="AK23" s="31"/>
      <c r="AL23" s="31"/>
      <c r="AM23" s="31"/>
      <c r="AN23" s="31"/>
      <c r="AO23" s="115"/>
      <c r="AP23" s="115"/>
      <c r="AQ23" s="116"/>
      <c r="AR23" s="31">
        <v>1</v>
      </c>
      <c r="AS23" s="31">
        <v>1</v>
      </c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31"/>
      <c r="BE23" s="31"/>
      <c r="BF23" s="115"/>
      <c r="BG23" s="115"/>
      <c r="BH23" s="116"/>
      <c r="BI23" s="115"/>
      <c r="BJ23" s="115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76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G23" s="75">
        <f t="shared" si="0"/>
        <v>5</v>
      </c>
      <c r="CH23" s="75">
        <f t="shared" si="1"/>
        <v>5</v>
      </c>
    </row>
    <row r="24" spans="1:86" s="30" customFormat="1" x14ac:dyDescent="0.25">
      <c r="A24" s="31" t="s">
        <v>79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76"/>
      <c r="O24" s="115"/>
      <c r="P24" s="115"/>
      <c r="Q24" s="31"/>
      <c r="R24" s="31"/>
      <c r="S24" s="31"/>
      <c r="T24" s="31"/>
      <c r="U24" s="115"/>
      <c r="V24" s="115"/>
      <c r="W24" s="31"/>
      <c r="X24" s="31"/>
      <c r="Y24" s="31"/>
      <c r="Z24" s="115"/>
      <c r="AA24" s="115"/>
      <c r="AB24" s="115"/>
      <c r="AC24" s="115"/>
      <c r="AD24" s="115"/>
      <c r="AE24" s="31"/>
      <c r="AF24" s="31"/>
      <c r="AG24" s="115"/>
      <c r="AH24" s="115"/>
      <c r="AI24" s="31"/>
      <c r="AJ24" s="31"/>
      <c r="AK24" s="31">
        <v>2</v>
      </c>
      <c r="AL24" s="31">
        <v>1</v>
      </c>
      <c r="AM24" s="31"/>
      <c r="AN24" s="31"/>
      <c r="AO24" s="115"/>
      <c r="AP24" s="115"/>
      <c r="AQ24" s="116"/>
      <c r="AR24" s="31"/>
      <c r="AS24" s="31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31"/>
      <c r="BE24" s="31"/>
      <c r="BF24" s="115"/>
      <c r="BG24" s="115"/>
      <c r="BH24" s="116"/>
      <c r="BI24" s="115"/>
      <c r="BJ24" s="115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76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G24" s="75">
        <f t="shared" si="0"/>
        <v>2</v>
      </c>
      <c r="CH24" s="75">
        <f t="shared" si="1"/>
        <v>1</v>
      </c>
    </row>
    <row r="25" spans="1:86" s="30" customFormat="1" x14ac:dyDescent="0.25">
      <c r="A25" s="31" t="s">
        <v>80</v>
      </c>
      <c r="B25" s="31"/>
      <c r="C25" s="31"/>
      <c r="D25" s="31"/>
      <c r="E25" s="31"/>
      <c r="F25" s="31"/>
      <c r="G25" s="31"/>
      <c r="H25" s="31">
        <v>2</v>
      </c>
      <c r="I25" s="31">
        <v>1</v>
      </c>
      <c r="J25" s="31"/>
      <c r="K25" s="31"/>
      <c r="L25" s="31"/>
      <c r="M25" s="31"/>
      <c r="N25" s="76"/>
      <c r="O25" s="115"/>
      <c r="P25" s="115"/>
      <c r="Q25" s="31"/>
      <c r="R25" s="31"/>
      <c r="S25" s="31"/>
      <c r="T25" s="31"/>
      <c r="U25" s="115"/>
      <c r="V25" s="115"/>
      <c r="W25" s="31"/>
      <c r="X25" s="31"/>
      <c r="Y25" s="31">
        <v>1</v>
      </c>
      <c r="Z25" s="115">
        <v>1</v>
      </c>
      <c r="AA25" s="115"/>
      <c r="AB25" s="115"/>
      <c r="AC25" s="115"/>
      <c r="AD25" s="115"/>
      <c r="AE25" s="31"/>
      <c r="AF25" s="31"/>
      <c r="AG25" s="115"/>
      <c r="AH25" s="115"/>
      <c r="AI25" s="31"/>
      <c r="AJ25" s="31"/>
      <c r="AK25" s="31"/>
      <c r="AL25" s="31"/>
      <c r="AM25" s="31"/>
      <c r="AN25" s="31"/>
      <c r="AO25" s="115"/>
      <c r="AP25" s="115"/>
      <c r="AQ25" s="116"/>
      <c r="AR25" s="31"/>
      <c r="AS25" s="31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31"/>
      <c r="BE25" s="31"/>
      <c r="BF25" s="115"/>
      <c r="BG25" s="115"/>
      <c r="BH25" s="116"/>
      <c r="BI25" s="115"/>
      <c r="BJ25" s="115"/>
      <c r="BK25" s="31"/>
      <c r="BL25" s="31"/>
      <c r="BM25" s="31"/>
      <c r="BN25" s="31"/>
      <c r="BO25" s="31"/>
      <c r="BP25" s="31"/>
      <c r="BQ25" s="31">
        <v>1</v>
      </c>
      <c r="BR25" s="31">
        <v>0</v>
      </c>
      <c r="BS25" s="31"/>
      <c r="BT25" s="31"/>
      <c r="BU25" s="76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G25" s="75">
        <f t="shared" si="0"/>
        <v>4</v>
      </c>
      <c r="CH25" s="75">
        <f t="shared" si="1"/>
        <v>2</v>
      </c>
    </row>
    <row r="26" spans="1:86" s="30" customFormat="1" x14ac:dyDescent="0.25">
      <c r="A26" s="31" t="s">
        <v>81</v>
      </c>
      <c r="B26" s="31"/>
      <c r="C26" s="31"/>
      <c r="D26" s="31"/>
      <c r="E26" s="31"/>
      <c r="F26" s="31"/>
      <c r="G26" s="31"/>
      <c r="H26" s="31">
        <v>3</v>
      </c>
      <c r="I26" s="31">
        <v>3</v>
      </c>
      <c r="J26" s="31">
        <v>1</v>
      </c>
      <c r="K26" s="31">
        <v>1</v>
      </c>
      <c r="L26" s="31"/>
      <c r="M26" s="31"/>
      <c r="N26" s="76"/>
      <c r="O26" s="115"/>
      <c r="P26" s="115"/>
      <c r="Q26" s="31"/>
      <c r="R26" s="31"/>
      <c r="S26" s="31"/>
      <c r="T26" s="31"/>
      <c r="U26" s="115"/>
      <c r="V26" s="115"/>
      <c r="W26" s="118"/>
      <c r="X26" s="118"/>
      <c r="Y26" s="31"/>
      <c r="Z26" s="119"/>
      <c r="AA26" s="119"/>
      <c r="AB26" s="119"/>
      <c r="AC26" s="119"/>
      <c r="AD26" s="119"/>
      <c r="AE26" s="118"/>
      <c r="AF26" s="118"/>
      <c r="AG26" s="119">
        <v>1</v>
      </c>
      <c r="AH26" s="119">
        <v>1</v>
      </c>
      <c r="AI26" s="118"/>
      <c r="AJ26" s="118"/>
      <c r="AK26" s="118"/>
      <c r="AL26" s="118"/>
      <c r="AM26" s="118"/>
      <c r="AN26" s="118"/>
      <c r="AO26" s="119"/>
      <c r="AP26" s="119"/>
      <c r="AQ26" s="120"/>
      <c r="AR26" s="31"/>
      <c r="AS26" s="31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31"/>
      <c r="BE26" s="31"/>
      <c r="BF26" s="115"/>
      <c r="BG26" s="115"/>
      <c r="BH26" s="116"/>
      <c r="BI26" s="115"/>
      <c r="BJ26" s="115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76"/>
      <c r="BV26" s="31"/>
      <c r="BW26" s="31"/>
      <c r="BX26" s="31"/>
      <c r="BY26" s="31"/>
      <c r="BZ26" s="31"/>
      <c r="CA26" s="31"/>
      <c r="CB26" s="31"/>
      <c r="CC26" s="31"/>
      <c r="CD26" s="31">
        <v>1</v>
      </c>
      <c r="CE26" s="31">
        <v>1</v>
      </c>
      <c r="CG26" s="75">
        <f t="shared" si="0"/>
        <v>6</v>
      </c>
      <c r="CH26" s="75">
        <f t="shared" si="1"/>
        <v>6</v>
      </c>
    </row>
    <row r="27" spans="1:86" s="30" customFormat="1" x14ac:dyDescent="0.25">
      <c r="A27" s="31" t="s">
        <v>82</v>
      </c>
      <c r="B27" s="31"/>
      <c r="C27" s="31"/>
      <c r="D27" s="31"/>
      <c r="E27" s="31"/>
      <c r="F27" s="31"/>
      <c r="G27" s="31"/>
      <c r="H27" s="31">
        <v>2</v>
      </c>
      <c r="I27" s="31">
        <v>2</v>
      </c>
      <c r="J27" s="31"/>
      <c r="K27" s="31"/>
      <c r="L27" s="31"/>
      <c r="M27" s="31"/>
      <c r="N27" s="76"/>
      <c r="O27" s="115">
        <v>1</v>
      </c>
      <c r="P27" s="115">
        <v>1</v>
      </c>
      <c r="Q27" s="31"/>
      <c r="R27" s="31"/>
      <c r="S27" s="31"/>
      <c r="T27" s="31"/>
      <c r="U27" s="115"/>
      <c r="V27" s="115"/>
      <c r="W27" s="31"/>
      <c r="X27" s="31"/>
      <c r="Y27" s="31"/>
      <c r="Z27" s="115"/>
      <c r="AA27" s="115"/>
      <c r="AB27" s="115"/>
      <c r="AC27" s="115"/>
      <c r="AD27" s="115"/>
      <c r="AE27" s="31"/>
      <c r="AF27" s="31"/>
      <c r="AG27" s="115"/>
      <c r="AH27" s="115"/>
      <c r="AI27" s="31"/>
      <c r="AJ27" s="31"/>
      <c r="AK27" s="31"/>
      <c r="AL27" s="31"/>
      <c r="AM27" s="31"/>
      <c r="AN27" s="31"/>
      <c r="AO27" s="115"/>
      <c r="AP27" s="115"/>
      <c r="AQ27" s="116"/>
      <c r="AR27" s="31"/>
      <c r="AS27" s="31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31"/>
      <c r="BE27" s="31"/>
      <c r="BF27" s="115"/>
      <c r="BG27" s="115"/>
      <c r="BH27" s="116"/>
      <c r="BI27" s="115"/>
      <c r="BJ27" s="115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76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G27" s="75">
        <f t="shared" si="0"/>
        <v>3</v>
      </c>
      <c r="CH27" s="75">
        <f t="shared" si="1"/>
        <v>3</v>
      </c>
    </row>
    <row r="28" spans="1:86" s="30" customFormat="1" x14ac:dyDescent="0.25">
      <c r="A28" s="31" t="s">
        <v>83</v>
      </c>
      <c r="B28" s="31"/>
      <c r="C28" s="31"/>
      <c r="D28" s="31"/>
      <c r="E28" s="31"/>
      <c r="F28" s="31"/>
      <c r="G28" s="31"/>
      <c r="H28" s="31">
        <v>2</v>
      </c>
      <c r="I28" s="31">
        <v>2</v>
      </c>
      <c r="J28" s="31"/>
      <c r="K28" s="31"/>
      <c r="L28" s="31"/>
      <c r="M28" s="31"/>
      <c r="N28" s="76"/>
      <c r="O28" s="115"/>
      <c r="P28" s="115"/>
      <c r="Q28" s="31"/>
      <c r="R28" s="31"/>
      <c r="S28" s="31"/>
      <c r="T28" s="31"/>
      <c r="U28" s="115"/>
      <c r="V28" s="115"/>
      <c r="W28" s="31"/>
      <c r="X28" s="31"/>
      <c r="Y28" s="31">
        <v>1</v>
      </c>
      <c r="Z28" s="115">
        <v>1</v>
      </c>
      <c r="AA28" s="115"/>
      <c r="AB28" s="115"/>
      <c r="AC28" s="115"/>
      <c r="AD28" s="115"/>
      <c r="AE28" s="31"/>
      <c r="AF28" s="31"/>
      <c r="AG28" s="115"/>
      <c r="AH28" s="115"/>
      <c r="AI28" s="31"/>
      <c r="AJ28" s="31"/>
      <c r="AK28" s="31"/>
      <c r="AL28" s="31"/>
      <c r="AM28" s="31"/>
      <c r="AN28" s="31"/>
      <c r="AO28" s="115"/>
      <c r="AP28" s="115"/>
      <c r="AQ28" s="116"/>
      <c r="AR28" s="31"/>
      <c r="AS28" s="31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31"/>
      <c r="BE28" s="31"/>
      <c r="BF28" s="115"/>
      <c r="BG28" s="115"/>
      <c r="BH28" s="116"/>
      <c r="BI28" s="115"/>
      <c r="BJ28" s="115"/>
      <c r="BK28" s="31"/>
      <c r="BL28" s="31"/>
      <c r="BM28" s="31"/>
      <c r="BN28" s="31"/>
      <c r="BO28" s="31"/>
      <c r="BP28" s="31"/>
      <c r="BQ28" s="31">
        <v>1</v>
      </c>
      <c r="BR28" s="31">
        <v>0</v>
      </c>
      <c r="BS28" s="31"/>
      <c r="BT28" s="31"/>
      <c r="BU28" s="76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G28" s="75">
        <f t="shared" si="0"/>
        <v>4</v>
      </c>
      <c r="CH28" s="75">
        <f t="shared" si="1"/>
        <v>3</v>
      </c>
    </row>
    <row r="29" spans="1:86" s="70" customFormat="1" x14ac:dyDescent="0.25">
      <c r="A29" s="77" t="s">
        <v>84</v>
      </c>
      <c r="B29" s="77"/>
      <c r="C29" s="77"/>
      <c r="D29" s="77"/>
      <c r="E29" s="77"/>
      <c r="F29" s="77"/>
      <c r="G29" s="77"/>
      <c r="H29" s="77">
        <v>2</v>
      </c>
      <c r="I29" s="77">
        <v>0</v>
      </c>
      <c r="J29" s="77"/>
      <c r="K29" s="77"/>
      <c r="L29" s="77"/>
      <c r="M29" s="77"/>
      <c r="N29" s="77"/>
      <c r="O29" s="145"/>
      <c r="P29" s="145"/>
      <c r="Q29" s="77"/>
      <c r="R29" s="77"/>
      <c r="S29" s="77"/>
      <c r="T29" s="77"/>
      <c r="U29" s="145"/>
      <c r="V29" s="145"/>
      <c r="W29" s="77"/>
      <c r="X29" s="77"/>
      <c r="Y29" s="77">
        <v>1</v>
      </c>
      <c r="Z29" s="145">
        <v>0</v>
      </c>
      <c r="AA29" s="145"/>
      <c r="AB29" s="145"/>
      <c r="AC29" s="145"/>
      <c r="AD29" s="145"/>
      <c r="AE29" s="77"/>
      <c r="AF29" s="77"/>
      <c r="AG29" s="145"/>
      <c r="AH29" s="145"/>
      <c r="AI29" s="77"/>
      <c r="AJ29" s="77"/>
      <c r="AK29" s="77"/>
      <c r="AL29" s="77"/>
      <c r="AM29" s="77"/>
      <c r="AN29" s="77"/>
      <c r="AO29" s="145"/>
      <c r="AP29" s="145"/>
      <c r="AQ29" s="145"/>
      <c r="AR29" s="77"/>
      <c r="AS29" s="77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77"/>
      <c r="BE29" s="77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77">
        <v>1</v>
      </c>
      <c r="BR29" s="77">
        <v>0</v>
      </c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G29" s="75">
        <f t="shared" si="0"/>
        <v>4</v>
      </c>
      <c r="CH29" s="75">
        <f t="shared" si="1"/>
        <v>0</v>
      </c>
    </row>
    <row r="30" spans="1:86" s="30" customFormat="1" x14ac:dyDescent="0.25">
      <c r="A30" s="31" t="s">
        <v>85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O30" s="115"/>
      <c r="P30" s="115"/>
      <c r="Q30" s="31"/>
      <c r="R30" s="31"/>
      <c r="S30" s="31"/>
      <c r="T30" s="31"/>
      <c r="U30" s="115"/>
      <c r="V30" s="115"/>
      <c r="W30" s="31"/>
      <c r="X30" s="31"/>
      <c r="Y30" s="31">
        <v>1</v>
      </c>
      <c r="Z30" s="115">
        <v>1</v>
      </c>
      <c r="AA30" s="115"/>
      <c r="AB30" s="115"/>
      <c r="AC30" s="115"/>
      <c r="AD30" s="115"/>
      <c r="AE30" s="31">
        <v>1</v>
      </c>
      <c r="AF30" s="31">
        <v>1</v>
      </c>
      <c r="AG30" s="115"/>
      <c r="AH30" s="115"/>
      <c r="AI30" s="31"/>
      <c r="AJ30" s="31"/>
      <c r="AK30" s="31"/>
      <c r="AL30" s="31"/>
      <c r="AM30" s="31"/>
      <c r="AN30" s="31"/>
      <c r="AO30" s="115"/>
      <c r="AP30" s="115"/>
      <c r="AQ30" s="116"/>
      <c r="AR30" s="31"/>
      <c r="AS30" s="31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31"/>
      <c r="BE30" s="31"/>
      <c r="BF30" s="115"/>
      <c r="BG30" s="115"/>
      <c r="BH30" s="116"/>
      <c r="BI30" s="115"/>
      <c r="BJ30" s="115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76"/>
      <c r="BV30" s="31"/>
      <c r="BW30" s="31"/>
      <c r="BX30" s="31"/>
      <c r="BY30" s="31"/>
      <c r="BZ30" s="31"/>
      <c r="CA30" s="31"/>
      <c r="CB30" s="31"/>
      <c r="CC30" s="31"/>
      <c r="CD30" s="31">
        <v>1</v>
      </c>
      <c r="CE30" s="31">
        <v>1</v>
      </c>
      <c r="CG30" s="75">
        <f t="shared" si="0"/>
        <v>3</v>
      </c>
      <c r="CH30" s="75">
        <f t="shared" si="1"/>
        <v>3</v>
      </c>
    </row>
    <row r="31" spans="1:86" s="146" customFormat="1" x14ac:dyDescent="0.25">
      <c r="A31" s="86" t="s">
        <v>86</v>
      </c>
      <c r="B31" s="86"/>
      <c r="C31" s="86"/>
      <c r="D31" s="86"/>
      <c r="E31" s="86"/>
      <c r="F31" s="86"/>
      <c r="G31" s="86"/>
      <c r="H31" s="86">
        <v>3</v>
      </c>
      <c r="I31" s="86">
        <v>2</v>
      </c>
      <c r="J31" s="86">
        <v>1</v>
      </c>
      <c r="K31" s="86">
        <v>1</v>
      </c>
      <c r="L31" s="86"/>
      <c r="M31" s="86"/>
      <c r="N31" s="86"/>
      <c r="O31" s="143">
        <v>1</v>
      </c>
      <c r="P31" s="143">
        <v>1</v>
      </c>
      <c r="Q31" s="86"/>
      <c r="R31" s="86"/>
      <c r="S31" s="86"/>
      <c r="T31" s="86"/>
      <c r="U31" s="143"/>
      <c r="V31" s="143"/>
      <c r="W31" s="86"/>
      <c r="X31" s="86"/>
      <c r="Y31" s="86">
        <v>2</v>
      </c>
      <c r="Z31" s="143">
        <v>2</v>
      </c>
      <c r="AA31" s="143">
        <v>0</v>
      </c>
      <c r="AB31" s="143">
        <v>1</v>
      </c>
      <c r="AC31" s="143"/>
      <c r="AD31" s="143"/>
      <c r="AE31" s="86"/>
      <c r="AF31" s="86"/>
      <c r="AG31" s="143"/>
      <c r="AH31" s="143"/>
      <c r="AI31" s="86"/>
      <c r="AJ31" s="86"/>
      <c r="AK31" s="86"/>
      <c r="AL31" s="86"/>
      <c r="AM31" s="86"/>
      <c r="AN31" s="86"/>
      <c r="AO31" s="143"/>
      <c r="AP31" s="143"/>
      <c r="AQ31" s="143"/>
      <c r="AR31" s="86"/>
      <c r="AS31" s="86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86"/>
      <c r="BE31" s="86"/>
      <c r="BF31" s="143"/>
      <c r="BG31" s="143"/>
      <c r="BH31" s="143"/>
      <c r="BI31" s="143"/>
      <c r="BJ31" s="143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G31" s="92">
        <f t="shared" si="0"/>
        <v>7</v>
      </c>
      <c r="CH31" s="92">
        <f t="shared" si="1"/>
        <v>7</v>
      </c>
    </row>
    <row r="32" spans="1:86" s="30" customFormat="1" x14ac:dyDescent="0.25">
      <c r="A32" s="31" t="s">
        <v>87</v>
      </c>
      <c r="B32" s="31"/>
      <c r="C32" s="31"/>
      <c r="D32" s="31"/>
      <c r="E32" s="31"/>
      <c r="F32" s="31"/>
      <c r="G32" s="31"/>
      <c r="H32" s="31">
        <v>2</v>
      </c>
      <c r="I32" s="31">
        <v>2</v>
      </c>
      <c r="J32" s="31"/>
      <c r="K32" s="31"/>
      <c r="L32" s="31"/>
      <c r="M32" s="31"/>
      <c r="N32" s="76"/>
      <c r="O32" s="115"/>
      <c r="P32" s="115"/>
      <c r="Q32" s="31"/>
      <c r="R32" s="31"/>
      <c r="S32" s="31"/>
      <c r="T32" s="31"/>
      <c r="U32" s="115"/>
      <c r="V32" s="115"/>
      <c r="W32" s="31"/>
      <c r="X32" s="31"/>
      <c r="Y32" s="31"/>
      <c r="Z32" s="115"/>
      <c r="AA32" s="115"/>
      <c r="AB32" s="115"/>
      <c r="AC32" s="115"/>
      <c r="AD32" s="115"/>
      <c r="AE32" s="31"/>
      <c r="AF32" s="31"/>
      <c r="AG32" s="115">
        <v>2</v>
      </c>
      <c r="AH32" s="115">
        <v>2</v>
      </c>
      <c r="AI32" s="31"/>
      <c r="AJ32" s="31"/>
      <c r="AK32" s="31"/>
      <c r="AL32" s="31"/>
      <c r="AM32" s="31"/>
      <c r="AN32" s="31"/>
      <c r="AO32" s="115"/>
      <c r="AP32" s="115"/>
      <c r="AQ32" s="116"/>
      <c r="AR32" s="31"/>
      <c r="AS32" s="31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31"/>
      <c r="BE32" s="31"/>
      <c r="BF32" s="115"/>
      <c r="BG32" s="115"/>
      <c r="BH32" s="116"/>
      <c r="BI32" s="115"/>
      <c r="BJ32" s="115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76"/>
      <c r="BV32" s="31"/>
      <c r="BW32" s="31"/>
      <c r="BX32" s="31">
        <v>1</v>
      </c>
      <c r="BY32" s="31">
        <v>1</v>
      </c>
      <c r="BZ32" s="31"/>
      <c r="CA32" s="31"/>
      <c r="CB32" s="31"/>
      <c r="CC32" s="31"/>
      <c r="CD32" s="31"/>
      <c r="CE32" s="31"/>
      <c r="CG32" s="75">
        <f t="shared" si="0"/>
        <v>5</v>
      </c>
      <c r="CH32" s="75">
        <f t="shared" si="1"/>
        <v>5</v>
      </c>
    </row>
    <row r="33" spans="1:86" s="30" customFormat="1" x14ac:dyDescent="0.25">
      <c r="A33" s="31" t="s">
        <v>88</v>
      </c>
      <c r="B33" s="31"/>
      <c r="C33" s="31"/>
      <c r="D33" s="31"/>
      <c r="E33" s="31"/>
      <c r="F33" s="31"/>
      <c r="G33" s="31"/>
      <c r="H33" s="31">
        <v>1</v>
      </c>
      <c r="I33" s="31">
        <v>0</v>
      </c>
      <c r="J33" s="31"/>
      <c r="K33" s="31"/>
      <c r="L33" s="31"/>
      <c r="M33" s="31"/>
      <c r="N33" s="76"/>
      <c r="O33" s="115"/>
      <c r="P33" s="115"/>
      <c r="Q33" s="31"/>
      <c r="R33" s="31"/>
      <c r="S33" s="31"/>
      <c r="T33" s="31"/>
      <c r="U33" s="115"/>
      <c r="V33" s="115"/>
      <c r="W33" s="31"/>
      <c r="X33" s="31"/>
      <c r="Y33" s="91"/>
      <c r="Z33" s="115"/>
      <c r="AA33" s="115"/>
      <c r="AB33" s="115"/>
      <c r="AC33" s="115"/>
      <c r="AD33" s="115"/>
      <c r="AE33" s="31"/>
      <c r="AF33" s="31"/>
      <c r="AG33" s="115"/>
      <c r="AH33" s="115"/>
      <c r="AI33" s="31"/>
      <c r="AJ33" s="31"/>
      <c r="AK33" s="31"/>
      <c r="AL33" s="31"/>
      <c r="AM33" s="31"/>
      <c r="AN33" s="31"/>
      <c r="AO33" s="115"/>
      <c r="AP33" s="115"/>
      <c r="AQ33" s="116"/>
      <c r="AR33" s="31">
        <v>1</v>
      </c>
      <c r="AS33" s="31">
        <v>1</v>
      </c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31"/>
      <c r="BE33" s="31"/>
      <c r="BF33" s="115"/>
      <c r="BG33" s="115"/>
      <c r="BH33" s="116"/>
      <c r="BI33" s="115"/>
      <c r="BJ33" s="115"/>
      <c r="BK33" s="31"/>
      <c r="BL33" s="31"/>
      <c r="BM33" s="31"/>
      <c r="BN33" s="31"/>
      <c r="BO33" s="31"/>
      <c r="BP33" s="31"/>
      <c r="BQ33" s="31">
        <v>1</v>
      </c>
      <c r="BR33" s="31">
        <v>1</v>
      </c>
      <c r="BS33" s="31"/>
      <c r="BT33" s="31"/>
      <c r="BU33" s="76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G33" s="75">
        <f t="shared" si="0"/>
        <v>3</v>
      </c>
      <c r="CH33" s="75">
        <f t="shared" si="1"/>
        <v>2</v>
      </c>
    </row>
    <row r="34" spans="1:86" s="30" customFormat="1" x14ac:dyDescent="0.25">
      <c r="A34" s="31" t="s">
        <v>89</v>
      </c>
      <c r="B34" s="31"/>
      <c r="C34" s="31"/>
      <c r="D34" s="31"/>
      <c r="E34" s="31"/>
      <c r="F34" s="31"/>
      <c r="G34" s="31"/>
      <c r="H34" s="31">
        <v>3</v>
      </c>
      <c r="I34" s="31">
        <v>3</v>
      </c>
      <c r="J34" s="31"/>
      <c r="K34" s="31"/>
      <c r="L34" s="31"/>
      <c r="M34" s="31"/>
      <c r="N34" s="76"/>
      <c r="O34" s="115"/>
      <c r="P34" s="115"/>
      <c r="Q34" s="31"/>
      <c r="R34" s="31"/>
      <c r="S34" s="31"/>
      <c r="T34" s="31"/>
      <c r="U34" s="115"/>
      <c r="V34" s="115"/>
      <c r="W34" s="31"/>
      <c r="X34" s="31"/>
      <c r="Y34" s="31">
        <v>1</v>
      </c>
      <c r="Z34" s="115">
        <v>0</v>
      </c>
      <c r="AA34" s="115"/>
      <c r="AB34" s="115"/>
      <c r="AC34" s="115"/>
      <c r="AD34" s="115"/>
      <c r="AE34" s="31"/>
      <c r="AF34" s="31"/>
      <c r="AG34" s="115"/>
      <c r="AH34" s="115"/>
      <c r="AI34" s="31"/>
      <c r="AJ34" s="31"/>
      <c r="AK34" s="31"/>
      <c r="AL34" s="31"/>
      <c r="AM34" s="31"/>
      <c r="AN34" s="31"/>
      <c r="AO34" s="115"/>
      <c r="AP34" s="115"/>
      <c r="AQ34" s="116"/>
      <c r="AR34" s="31"/>
      <c r="AS34" s="31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31"/>
      <c r="BE34" s="31"/>
      <c r="BF34" s="115"/>
      <c r="BG34" s="115"/>
      <c r="BH34" s="116"/>
      <c r="BI34" s="115"/>
      <c r="BJ34" s="115"/>
      <c r="BK34" s="31"/>
      <c r="BL34" s="31"/>
      <c r="BM34" s="31"/>
      <c r="BN34" s="31"/>
      <c r="BO34" s="31"/>
      <c r="BP34" s="31"/>
      <c r="BQ34" s="31">
        <v>1</v>
      </c>
      <c r="BR34" s="31">
        <v>0</v>
      </c>
      <c r="BS34" s="31"/>
      <c r="BT34" s="31"/>
      <c r="BU34" s="76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G34" s="75">
        <f t="shared" si="0"/>
        <v>5</v>
      </c>
      <c r="CH34" s="75">
        <f t="shared" si="1"/>
        <v>3</v>
      </c>
    </row>
    <row r="35" spans="1:86" s="30" customFormat="1" x14ac:dyDescent="0.25">
      <c r="A35" s="31" t="s">
        <v>90</v>
      </c>
      <c r="B35" s="31"/>
      <c r="C35" s="31"/>
      <c r="D35" s="31"/>
      <c r="E35" s="31"/>
      <c r="F35" s="31"/>
      <c r="G35" s="31"/>
      <c r="H35" s="31">
        <v>1</v>
      </c>
      <c r="I35" s="31">
        <v>1</v>
      </c>
      <c r="J35" s="31"/>
      <c r="K35" s="31"/>
      <c r="L35" s="31"/>
      <c r="M35" s="31"/>
      <c r="N35" s="76"/>
      <c r="O35" s="115"/>
      <c r="P35" s="115"/>
      <c r="Q35" s="31"/>
      <c r="R35" s="31"/>
      <c r="S35" s="31"/>
      <c r="T35" s="31"/>
      <c r="U35" s="115"/>
      <c r="V35" s="115"/>
      <c r="W35" s="31"/>
      <c r="X35" s="31"/>
      <c r="Y35" s="31">
        <v>1</v>
      </c>
      <c r="Z35" s="115">
        <v>1</v>
      </c>
      <c r="AA35" s="115"/>
      <c r="AB35" s="115"/>
      <c r="AC35" s="115"/>
      <c r="AD35" s="115"/>
      <c r="AE35" s="31"/>
      <c r="AF35" s="31"/>
      <c r="AG35" s="115"/>
      <c r="AH35" s="115"/>
      <c r="AI35" s="31"/>
      <c r="AJ35" s="31"/>
      <c r="AK35" s="31"/>
      <c r="AL35" s="31"/>
      <c r="AM35" s="31"/>
      <c r="AN35" s="31"/>
      <c r="AO35" s="115"/>
      <c r="AP35" s="115"/>
      <c r="AQ35" s="116"/>
      <c r="AR35" s="31"/>
      <c r="AS35" s="31"/>
      <c r="AT35" s="115"/>
      <c r="AU35" s="115"/>
      <c r="AV35" s="115"/>
      <c r="AW35" s="115"/>
      <c r="AX35" s="115">
        <v>1</v>
      </c>
      <c r="AY35" s="115">
        <v>1</v>
      </c>
      <c r="AZ35" s="115"/>
      <c r="BA35" s="115"/>
      <c r="BB35" s="115"/>
      <c r="BC35" s="115"/>
      <c r="BD35" s="31"/>
      <c r="BE35" s="31"/>
      <c r="BF35" s="115"/>
      <c r="BG35" s="115"/>
      <c r="BH35" s="116"/>
      <c r="BI35" s="115"/>
      <c r="BJ35" s="115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76"/>
      <c r="BV35" s="31"/>
      <c r="BW35" s="31"/>
      <c r="BX35" s="31"/>
      <c r="BY35" s="31"/>
      <c r="BZ35" s="31"/>
      <c r="CA35" s="31"/>
      <c r="CB35" s="31"/>
      <c r="CC35" s="31"/>
      <c r="CD35" s="31">
        <v>1</v>
      </c>
      <c r="CE35" s="31">
        <v>1</v>
      </c>
      <c r="CG35" s="75">
        <f t="shared" si="0"/>
        <v>4</v>
      </c>
      <c r="CH35" s="75">
        <f t="shared" si="1"/>
        <v>4</v>
      </c>
    </row>
    <row r="36" spans="1:86" s="30" customFormat="1" x14ac:dyDescent="0.25">
      <c r="A36" s="31" t="s">
        <v>91</v>
      </c>
      <c r="B36" s="31"/>
      <c r="C36" s="31"/>
      <c r="D36" s="31"/>
      <c r="E36" s="31"/>
      <c r="F36" s="31"/>
      <c r="G36" s="31"/>
      <c r="H36" s="31">
        <v>1</v>
      </c>
      <c r="I36" s="31">
        <v>0</v>
      </c>
      <c r="J36" s="31"/>
      <c r="K36" s="31"/>
      <c r="L36" s="31"/>
      <c r="M36" s="31"/>
      <c r="N36" s="76"/>
      <c r="O36" s="115"/>
      <c r="P36" s="115"/>
      <c r="Q36" s="31"/>
      <c r="R36" s="31"/>
      <c r="S36" s="31"/>
      <c r="T36" s="31"/>
      <c r="U36" s="115"/>
      <c r="V36" s="115"/>
      <c r="W36" s="31"/>
      <c r="X36" s="31"/>
      <c r="Y36" s="31"/>
      <c r="Z36" s="115"/>
      <c r="AA36" s="115"/>
      <c r="AB36" s="115"/>
      <c r="AC36" s="115"/>
      <c r="AD36" s="115"/>
      <c r="AE36" s="31"/>
      <c r="AF36" s="31"/>
      <c r="AG36" s="115"/>
      <c r="AH36" s="115"/>
      <c r="AI36" s="31"/>
      <c r="AJ36" s="31"/>
      <c r="AK36" s="31"/>
      <c r="AL36" s="31"/>
      <c r="AM36" s="31"/>
      <c r="AN36" s="31"/>
      <c r="AO36" s="115"/>
      <c r="AP36" s="115"/>
      <c r="AQ36" s="116"/>
      <c r="AR36" s="31"/>
      <c r="AS36" s="31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31"/>
      <c r="BE36" s="31"/>
      <c r="BF36" s="115"/>
      <c r="BG36" s="115"/>
      <c r="BH36" s="116"/>
      <c r="BI36" s="115">
        <v>1</v>
      </c>
      <c r="BJ36" s="115">
        <v>1</v>
      </c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76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G36" s="75">
        <f t="shared" si="0"/>
        <v>2</v>
      </c>
      <c r="CH36" s="75">
        <f t="shared" si="1"/>
        <v>1</v>
      </c>
    </row>
    <row r="37" spans="1:86" s="30" customFormat="1" x14ac:dyDescent="0.25">
      <c r="A37" s="31" t="s">
        <v>92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  <c r="O37" s="115">
        <v>1</v>
      </c>
      <c r="P37" s="115">
        <v>1</v>
      </c>
      <c r="Q37" s="31"/>
      <c r="R37" s="31"/>
      <c r="S37" s="31"/>
      <c r="T37" s="31"/>
      <c r="U37" s="115"/>
      <c r="V37" s="115"/>
      <c r="W37" s="31"/>
      <c r="X37" s="31"/>
      <c r="Y37" s="31"/>
      <c r="Z37" s="115"/>
      <c r="AA37" s="115"/>
      <c r="AB37" s="115"/>
      <c r="AC37" s="115"/>
      <c r="AD37" s="115"/>
      <c r="AE37" s="31"/>
      <c r="AF37" s="31"/>
      <c r="AG37" s="115"/>
      <c r="AH37" s="115"/>
      <c r="AI37" s="31"/>
      <c r="AJ37" s="31"/>
      <c r="AK37" s="31"/>
      <c r="AL37" s="31"/>
      <c r="AM37" s="31"/>
      <c r="AN37" s="31"/>
      <c r="AO37" s="115"/>
      <c r="AP37" s="115"/>
      <c r="AQ37" s="116"/>
      <c r="AR37" s="31"/>
      <c r="AS37" s="31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31"/>
      <c r="BE37" s="31"/>
      <c r="BF37" s="115"/>
      <c r="BG37" s="115"/>
      <c r="BH37" s="116"/>
      <c r="BI37" s="115">
        <v>1</v>
      </c>
      <c r="BJ37" s="115">
        <v>1</v>
      </c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76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G37" s="75">
        <f t="shared" si="0"/>
        <v>2</v>
      </c>
      <c r="CH37" s="75">
        <f t="shared" si="1"/>
        <v>2</v>
      </c>
    </row>
    <row r="38" spans="1:86" s="30" customFormat="1" x14ac:dyDescent="0.25">
      <c r="A38" s="31" t="s">
        <v>93</v>
      </c>
      <c r="B38" s="31"/>
      <c r="C38" s="31"/>
      <c r="D38" s="31"/>
      <c r="E38" s="31"/>
      <c r="F38" s="31"/>
      <c r="G38" s="31"/>
      <c r="H38" s="31">
        <v>3</v>
      </c>
      <c r="I38" s="31">
        <v>2</v>
      </c>
      <c r="J38" s="31"/>
      <c r="K38" s="31"/>
      <c r="L38" s="31"/>
      <c r="M38" s="31"/>
      <c r="N38" s="76"/>
      <c r="O38" s="115">
        <v>1</v>
      </c>
      <c r="P38" s="115">
        <v>1</v>
      </c>
      <c r="Q38" s="31"/>
      <c r="R38" s="31"/>
      <c r="S38" s="31"/>
      <c r="T38" s="31"/>
      <c r="U38" s="115"/>
      <c r="V38" s="115"/>
      <c r="W38" s="31"/>
      <c r="X38" s="31"/>
      <c r="Y38" s="31">
        <v>1</v>
      </c>
      <c r="Z38" s="115">
        <v>1</v>
      </c>
      <c r="AA38" s="115"/>
      <c r="AB38" s="115"/>
      <c r="AC38" s="115"/>
      <c r="AD38" s="115"/>
      <c r="AE38" s="31"/>
      <c r="AF38" s="31"/>
      <c r="AG38" s="115">
        <v>1</v>
      </c>
      <c r="AH38" s="115">
        <v>1</v>
      </c>
      <c r="AI38" s="31"/>
      <c r="AJ38" s="31"/>
      <c r="AK38" s="31"/>
      <c r="AL38" s="31"/>
      <c r="AM38" s="31"/>
      <c r="AN38" s="31"/>
      <c r="AO38" s="115"/>
      <c r="AP38" s="115"/>
      <c r="AQ38" s="116"/>
      <c r="AR38" s="31"/>
      <c r="AS38" s="31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31"/>
      <c r="BE38" s="31"/>
      <c r="BF38" s="115"/>
      <c r="BG38" s="115"/>
      <c r="BH38" s="116"/>
      <c r="BI38" s="115"/>
      <c r="BJ38" s="115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76"/>
      <c r="BV38" s="31"/>
      <c r="BW38" s="31"/>
      <c r="BX38" s="31"/>
      <c r="BY38" s="31"/>
      <c r="BZ38" s="31">
        <v>0</v>
      </c>
      <c r="CA38" s="31">
        <v>1</v>
      </c>
      <c r="CB38" s="31"/>
      <c r="CC38" s="31"/>
      <c r="CD38" s="31"/>
      <c r="CE38" s="31"/>
      <c r="CG38" s="75">
        <f t="shared" si="0"/>
        <v>6</v>
      </c>
      <c r="CH38" s="75">
        <f t="shared" si="1"/>
        <v>6</v>
      </c>
    </row>
    <row r="39" spans="1:86" s="30" customFormat="1" x14ac:dyDescent="0.25">
      <c r="A39" s="31" t="s">
        <v>94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  <c r="O39" s="115"/>
      <c r="P39" s="115"/>
      <c r="Q39" s="31"/>
      <c r="R39" s="31"/>
      <c r="S39" s="31"/>
      <c r="T39" s="31"/>
      <c r="U39" s="115"/>
      <c r="V39" s="115"/>
      <c r="W39" s="31">
        <v>0</v>
      </c>
      <c r="X39" s="31">
        <v>1</v>
      </c>
      <c r="Y39" s="31"/>
      <c r="Z39" s="115"/>
      <c r="AA39" s="115"/>
      <c r="AB39" s="115"/>
      <c r="AC39" s="115"/>
      <c r="AD39" s="115"/>
      <c r="AE39" s="31"/>
      <c r="AF39" s="31"/>
      <c r="AG39" s="115"/>
      <c r="AH39" s="115"/>
      <c r="AI39" s="31"/>
      <c r="AJ39" s="31"/>
      <c r="AK39" s="31"/>
      <c r="AL39" s="31"/>
      <c r="AM39" s="31"/>
      <c r="AN39" s="31"/>
      <c r="AO39" s="115"/>
      <c r="AP39" s="115"/>
      <c r="AQ39" s="116"/>
      <c r="AR39" s="31"/>
      <c r="AS39" s="31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31"/>
      <c r="BE39" s="31"/>
      <c r="BF39" s="115"/>
      <c r="BG39" s="115"/>
      <c r="BH39" s="116"/>
      <c r="BI39" s="115"/>
      <c r="BJ39" s="115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76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G39" s="75">
        <f t="shared" si="0"/>
        <v>0</v>
      </c>
      <c r="CH39" s="75">
        <f t="shared" si="1"/>
        <v>1</v>
      </c>
    </row>
    <row r="40" spans="1:86" s="30" customFormat="1" x14ac:dyDescent="0.25">
      <c r="A40" s="31" t="s">
        <v>95</v>
      </c>
      <c r="B40" s="31"/>
      <c r="C40" s="31"/>
      <c r="D40" s="31"/>
      <c r="E40" s="31"/>
      <c r="F40" s="31"/>
      <c r="G40" s="31"/>
      <c r="H40" s="31">
        <v>2</v>
      </c>
      <c r="I40" s="31">
        <v>1</v>
      </c>
      <c r="J40" s="31"/>
      <c r="K40" s="31"/>
      <c r="L40" s="31"/>
      <c r="M40" s="31"/>
      <c r="N40" s="76"/>
      <c r="O40" s="115"/>
      <c r="P40" s="115"/>
      <c r="Q40" s="31"/>
      <c r="R40" s="31"/>
      <c r="S40" s="31"/>
      <c r="T40" s="31"/>
      <c r="U40" s="115"/>
      <c r="V40" s="115"/>
      <c r="W40" s="31"/>
      <c r="X40" s="31"/>
      <c r="Y40" s="31"/>
      <c r="Z40" s="115"/>
      <c r="AA40" s="115"/>
      <c r="AB40" s="115"/>
      <c r="AC40" s="115"/>
      <c r="AD40" s="115"/>
      <c r="AE40" s="31"/>
      <c r="AF40" s="31"/>
      <c r="AG40" s="115"/>
      <c r="AH40" s="115"/>
      <c r="AI40" s="31"/>
      <c r="AJ40" s="31"/>
      <c r="AK40" s="31"/>
      <c r="AL40" s="31"/>
      <c r="AM40" s="31"/>
      <c r="AN40" s="31"/>
      <c r="AO40" s="115"/>
      <c r="AP40" s="115"/>
      <c r="AQ40" s="116"/>
      <c r="AR40" s="31"/>
      <c r="AS40" s="31"/>
      <c r="AT40" s="115">
        <v>1</v>
      </c>
      <c r="AU40" s="115">
        <v>1</v>
      </c>
      <c r="AV40" s="115"/>
      <c r="AW40" s="115"/>
      <c r="AX40" s="115"/>
      <c r="AY40" s="115"/>
      <c r="AZ40" s="115"/>
      <c r="BA40" s="115"/>
      <c r="BB40" s="115"/>
      <c r="BC40" s="115"/>
      <c r="BD40" s="31"/>
      <c r="BE40" s="31"/>
      <c r="BF40" s="115"/>
      <c r="BG40" s="115"/>
      <c r="BH40" s="116"/>
      <c r="BI40" s="115"/>
      <c r="BJ40" s="115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76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G40" s="75">
        <f t="shared" si="0"/>
        <v>3</v>
      </c>
      <c r="CH40" s="75">
        <f t="shared" si="1"/>
        <v>2</v>
      </c>
    </row>
    <row r="41" spans="1:86" s="30" customFormat="1" x14ac:dyDescent="0.25">
      <c r="A41" s="31" t="s">
        <v>96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  <c r="O41" s="115"/>
      <c r="P41" s="115"/>
      <c r="Q41" s="31"/>
      <c r="R41" s="31"/>
      <c r="S41" s="31"/>
      <c r="T41" s="31"/>
      <c r="U41" s="115"/>
      <c r="V41" s="115"/>
      <c r="W41" s="31">
        <v>1</v>
      </c>
      <c r="X41" s="31">
        <v>1</v>
      </c>
      <c r="Y41" s="31"/>
      <c r="Z41" s="115"/>
      <c r="AA41" s="115"/>
      <c r="AB41" s="115"/>
      <c r="AC41" s="115"/>
      <c r="AD41" s="115"/>
      <c r="AE41" s="31"/>
      <c r="AF41" s="31"/>
      <c r="AG41" s="115"/>
      <c r="AH41" s="115"/>
      <c r="AI41" s="31"/>
      <c r="AJ41" s="31"/>
      <c r="AK41" s="31"/>
      <c r="AL41" s="31"/>
      <c r="AM41" s="31"/>
      <c r="AN41" s="31"/>
      <c r="AO41" s="115"/>
      <c r="AP41" s="115"/>
      <c r="AQ41" s="116"/>
      <c r="AR41" s="31"/>
      <c r="AS41" s="31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31"/>
      <c r="BE41" s="31"/>
      <c r="BF41" s="115"/>
      <c r="BG41" s="115"/>
      <c r="BH41" s="116"/>
      <c r="BI41" s="115"/>
      <c r="BJ41" s="115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76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G41" s="75">
        <f t="shared" si="0"/>
        <v>1</v>
      </c>
      <c r="CH41" s="75">
        <f t="shared" si="1"/>
        <v>1</v>
      </c>
    </row>
    <row r="42" spans="1:86" s="30" customFormat="1" x14ac:dyDescent="0.25">
      <c r="A42" s="31" t="s">
        <v>97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  <c r="O42" s="115"/>
      <c r="P42" s="115"/>
      <c r="Q42" s="31"/>
      <c r="R42" s="31"/>
      <c r="S42" s="31"/>
      <c r="T42" s="31"/>
      <c r="U42" s="115"/>
      <c r="V42" s="115"/>
      <c r="W42" s="31"/>
      <c r="X42" s="31"/>
      <c r="Y42" s="31"/>
      <c r="Z42" s="115"/>
      <c r="AA42" s="115"/>
      <c r="AB42" s="115"/>
      <c r="AC42" s="115"/>
      <c r="AD42" s="115"/>
      <c r="AE42" s="31"/>
      <c r="AF42" s="31"/>
      <c r="AG42" s="115"/>
      <c r="AH42" s="115"/>
      <c r="AI42" s="31"/>
      <c r="AJ42" s="31"/>
      <c r="AK42" s="31"/>
      <c r="AL42" s="31"/>
      <c r="AM42" s="31"/>
      <c r="AN42" s="31"/>
      <c r="AO42" s="115"/>
      <c r="AP42" s="115"/>
      <c r="AQ42" s="116"/>
      <c r="AR42" s="31"/>
      <c r="AS42" s="31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31"/>
      <c r="BE42" s="31"/>
      <c r="BF42" s="115"/>
      <c r="BG42" s="115"/>
      <c r="BH42" s="116"/>
      <c r="BI42" s="115"/>
      <c r="BJ42" s="115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76"/>
      <c r="BV42" s="31"/>
      <c r="BW42" s="31"/>
      <c r="BX42" s="31">
        <v>1</v>
      </c>
      <c r="BY42" s="31">
        <v>1</v>
      </c>
      <c r="BZ42" s="31"/>
      <c r="CA42" s="31"/>
      <c r="CB42" s="31"/>
      <c r="CC42" s="31"/>
      <c r="CD42" s="31"/>
      <c r="CE42" s="31"/>
      <c r="CG42" s="75">
        <f t="shared" si="0"/>
        <v>1</v>
      </c>
      <c r="CH42" s="75">
        <f t="shared" si="1"/>
        <v>1</v>
      </c>
    </row>
    <row r="43" spans="1:86" s="30" customFormat="1" x14ac:dyDescent="0.25">
      <c r="A43" s="31" t="s">
        <v>98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76"/>
      <c r="O43" s="115">
        <v>2</v>
      </c>
      <c r="P43" s="115">
        <v>2</v>
      </c>
      <c r="Q43" s="31"/>
      <c r="R43" s="31"/>
      <c r="S43" s="31"/>
      <c r="T43" s="31"/>
      <c r="U43" s="115">
        <v>1</v>
      </c>
      <c r="V43" s="115">
        <v>1</v>
      </c>
      <c r="W43" s="31">
        <v>1</v>
      </c>
      <c r="X43" s="31">
        <v>1</v>
      </c>
      <c r="Y43" s="31"/>
      <c r="Z43" s="115"/>
      <c r="AA43" s="115"/>
      <c r="AB43" s="115"/>
      <c r="AC43" s="115"/>
      <c r="AD43" s="115"/>
      <c r="AE43" s="31"/>
      <c r="AF43" s="31"/>
      <c r="AG43" s="115">
        <v>1</v>
      </c>
      <c r="AH43" s="115">
        <v>1</v>
      </c>
      <c r="AI43" s="31"/>
      <c r="AJ43" s="31"/>
      <c r="AK43" s="31"/>
      <c r="AL43" s="31"/>
      <c r="AM43" s="31"/>
      <c r="AN43" s="31"/>
      <c r="AO43" s="115"/>
      <c r="AP43" s="115"/>
      <c r="AQ43" s="116"/>
      <c r="AR43" s="31">
        <v>2</v>
      </c>
      <c r="AS43" s="31">
        <v>2</v>
      </c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31"/>
      <c r="BE43" s="31"/>
      <c r="BF43" s="115"/>
      <c r="BG43" s="115"/>
      <c r="BH43" s="116"/>
      <c r="BI43" s="115"/>
      <c r="BJ43" s="115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76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G43" s="75">
        <f t="shared" si="0"/>
        <v>7</v>
      </c>
      <c r="CH43" s="75">
        <f t="shared" si="1"/>
        <v>7</v>
      </c>
    </row>
    <row r="44" spans="1:86" s="30" customFormat="1" x14ac:dyDescent="0.25">
      <c r="A44" s="31" t="s">
        <v>218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76"/>
      <c r="O44" s="115">
        <v>2</v>
      </c>
      <c r="P44" s="115">
        <v>2</v>
      </c>
      <c r="Q44" s="31"/>
      <c r="R44" s="31"/>
      <c r="S44" s="31"/>
      <c r="T44" s="31"/>
      <c r="U44" s="115"/>
      <c r="V44" s="115"/>
      <c r="W44" s="31"/>
      <c r="X44" s="31"/>
      <c r="Y44" s="31"/>
      <c r="Z44" s="115"/>
      <c r="AA44" s="115"/>
      <c r="AB44" s="115"/>
      <c r="AC44" s="115"/>
      <c r="AD44" s="115"/>
      <c r="AE44" s="31"/>
      <c r="AF44" s="31"/>
      <c r="AG44" s="115">
        <v>1</v>
      </c>
      <c r="AH44" s="115">
        <v>1</v>
      </c>
      <c r="AI44" s="31"/>
      <c r="AJ44" s="31"/>
      <c r="AK44" s="31"/>
      <c r="AL44" s="31"/>
      <c r="AM44" s="31"/>
      <c r="AN44" s="31"/>
      <c r="AO44" s="115"/>
      <c r="AP44" s="115"/>
      <c r="AQ44" s="116"/>
      <c r="AR44" s="31"/>
      <c r="AS44" s="31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31"/>
      <c r="BE44" s="31"/>
      <c r="BF44" s="115"/>
      <c r="BG44" s="115"/>
      <c r="BH44" s="116"/>
      <c r="BI44" s="115"/>
      <c r="BJ44" s="115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76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G44" s="75">
        <f t="shared" si="0"/>
        <v>3</v>
      </c>
      <c r="CH44" s="75">
        <f t="shared" si="1"/>
        <v>3</v>
      </c>
    </row>
    <row r="45" spans="1:86" s="30" customFormat="1" x14ac:dyDescent="0.25">
      <c r="A45" s="31" t="s">
        <v>99</v>
      </c>
      <c r="B45" s="31"/>
      <c r="C45" s="31"/>
      <c r="D45" s="31"/>
      <c r="E45" s="31"/>
      <c r="F45" s="31"/>
      <c r="G45" s="31"/>
      <c r="H45" s="31">
        <v>2</v>
      </c>
      <c r="I45" s="31">
        <v>2</v>
      </c>
      <c r="J45" s="31"/>
      <c r="K45" s="31"/>
      <c r="L45" s="31"/>
      <c r="M45" s="31"/>
      <c r="N45" s="76"/>
      <c r="O45" s="115"/>
      <c r="P45" s="115"/>
      <c r="Q45" s="31"/>
      <c r="R45" s="31"/>
      <c r="S45" s="31"/>
      <c r="T45" s="31"/>
      <c r="U45" s="115"/>
      <c r="V45" s="115"/>
      <c r="W45" s="31"/>
      <c r="X45" s="31"/>
      <c r="Y45" s="31"/>
      <c r="Z45" s="115"/>
      <c r="AA45" s="115"/>
      <c r="AB45" s="115"/>
      <c r="AC45" s="115"/>
      <c r="AD45" s="115"/>
      <c r="AE45" s="31"/>
      <c r="AF45" s="31"/>
      <c r="AG45" s="115"/>
      <c r="AH45" s="115"/>
      <c r="AI45" s="31"/>
      <c r="AJ45" s="31"/>
      <c r="AK45" s="31"/>
      <c r="AL45" s="31"/>
      <c r="AM45" s="31"/>
      <c r="AN45" s="31"/>
      <c r="AO45" s="115"/>
      <c r="AP45" s="115"/>
      <c r="AQ45" s="116"/>
      <c r="AR45" s="31"/>
      <c r="AS45" s="31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31"/>
      <c r="BE45" s="31"/>
      <c r="BF45" s="115"/>
      <c r="BG45" s="115"/>
      <c r="BH45" s="116"/>
      <c r="BI45" s="115"/>
      <c r="BJ45" s="115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76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G45" s="75">
        <f t="shared" si="0"/>
        <v>2</v>
      </c>
      <c r="CH45" s="75">
        <f t="shared" si="1"/>
        <v>2</v>
      </c>
    </row>
    <row r="46" spans="1:86" s="30" customFormat="1" x14ac:dyDescent="0.25">
      <c r="A46" s="31" t="s">
        <v>100</v>
      </c>
      <c r="B46" s="31"/>
      <c r="C46" s="31"/>
      <c r="D46" s="31"/>
      <c r="E46" s="31"/>
      <c r="F46" s="31"/>
      <c r="G46" s="31"/>
      <c r="H46" s="31">
        <v>4</v>
      </c>
      <c r="I46" s="31">
        <v>3</v>
      </c>
      <c r="J46" s="31"/>
      <c r="K46" s="31"/>
      <c r="L46" s="31"/>
      <c r="M46" s="31"/>
      <c r="N46" s="76"/>
      <c r="O46" s="115"/>
      <c r="P46" s="115"/>
      <c r="Q46" s="31"/>
      <c r="R46" s="31"/>
      <c r="S46" s="31"/>
      <c r="T46" s="31"/>
      <c r="U46" s="115"/>
      <c r="V46" s="115"/>
      <c r="W46" s="31"/>
      <c r="X46" s="31"/>
      <c r="Y46" s="31">
        <v>1</v>
      </c>
      <c r="Z46" s="115">
        <v>0</v>
      </c>
      <c r="AA46" s="115"/>
      <c r="AB46" s="115"/>
      <c r="AC46" s="115">
        <v>1</v>
      </c>
      <c r="AD46" s="115">
        <v>0</v>
      </c>
      <c r="AE46" s="31"/>
      <c r="AF46" s="31"/>
      <c r="AG46" s="115">
        <v>0</v>
      </c>
      <c r="AH46" s="115">
        <v>1</v>
      </c>
      <c r="AI46" s="31"/>
      <c r="AJ46" s="31"/>
      <c r="AK46" s="31"/>
      <c r="AL46" s="31"/>
      <c r="AM46" s="31"/>
      <c r="AN46" s="31"/>
      <c r="AO46" s="115"/>
      <c r="AP46" s="115"/>
      <c r="AQ46" s="116"/>
      <c r="AR46" s="31"/>
      <c r="AS46" s="31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31">
        <v>1</v>
      </c>
      <c r="BE46" s="31">
        <v>1</v>
      </c>
      <c r="BF46" s="115"/>
      <c r="BG46" s="115"/>
      <c r="BH46" s="116"/>
      <c r="BI46" s="115"/>
      <c r="BJ46" s="115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76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G46" s="75">
        <f t="shared" si="0"/>
        <v>7</v>
      </c>
      <c r="CH46" s="75">
        <f t="shared" si="1"/>
        <v>5</v>
      </c>
    </row>
    <row r="47" spans="1:86" s="30" customFormat="1" x14ac:dyDescent="0.25">
      <c r="A47" s="31" t="s">
        <v>101</v>
      </c>
      <c r="B47" s="31"/>
      <c r="C47" s="31"/>
      <c r="D47" s="31"/>
      <c r="E47" s="31"/>
      <c r="F47" s="31"/>
      <c r="G47" s="31"/>
      <c r="H47" s="31"/>
      <c r="I47" s="31"/>
      <c r="J47" s="31">
        <v>1</v>
      </c>
      <c r="K47" s="31">
        <v>1</v>
      </c>
      <c r="L47" s="31"/>
      <c r="M47" s="31"/>
      <c r="N47" s="76"/>
      <c r="O47" s="115">
        <v>1</v>
      </c>
      <c r="P47" s="115">
        <v>0</v>
      </c>
      <c r="Q47" s="31"/>
      <c r="R47" s="31"/>
      <c r="S47" s="31"/>
      <c r="T47" s="31"/>
      <c r="U47" s="115"/>
      <c r="V47" s="115"/>
      <c r="W47" s="31"/>
      <c r="X47" s="31"/>
      <c r="Y47" s="31"/>
      <c r="Z47" s="115"/>
      <c r="AA47" s="115"/>
      <c r="AB47" s="115"/>
      <c r="AC47" s="115"/>
      <c r="AD47" s="115"/>
      <c r="AE47" s="31"/>
      <c r="AF47" s="31"/>
      <c r="AG47" s="115"/>
      <c r="AH47" s="115"/>
      <c r="AI47" s="31"/>
      <c r="AJ47" s="31"/>
      <c r="AK47" s="31"/>
      <c r="AL47" s="31"/>
      <c r="AM47" s="31"/>
      <c r="AN47" s="31"/>
      <c r="AO47" s="115"/>
      <c r="AP47" s="115"/>
      <c r="AQ47" s="116"/>
      <c r="AR47" s="31"/>
      <c r="AS47" s="31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31"/>
      <c r="BE47" s="31"/>
      <c r="BF47" s="115"/>
      <c r="BG47" s="115"/>
      <c r="BH47" s="116"/>
      <c r="BI47" s="115"/>
      <c r="BJ47" s="115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76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G47" s="75">
        <f t="shared" si="0"/>
        <v>2</v>
      </c>
      <c r="CH47" s="75">
        <f t="shared" si="1"/>
        <v>1</v>
      </c>
    </row>
    <row r="48" spans="1:86" s="30" customFormat="1" x14ac:dyDescent="0.25">
      <c r="A48" s="31" t="s">
        <v>102</v>
      </c>
      <c r="B48" s="31"/>
      <c r="C48" s="31"/>
      <c r="D48" s="31"/>
      <c r="E48" s="31"/>
      <c r="F48" s="31"/>
      <c r="G48" s="31"/>
      <c r="H48" s="31">
        <v>1</v>
      </c>
      <c r="I48" s="31">
        <v>1</v>
      </c>
      <c r="J48" s="31"/>
      <c r="K48" s="31"/>
      <c r="L48" s="31"/>
      <c r="M48" s="31"/>
      <c r="N48" s="76"/>
      <c r="O48" s="115"/>
      <c r="P48" s="115"/>
      <c r="Q48" s="31"/>
      <c r="R48" s="31"/>
      <c r="S48" s="31"/>
      <c r="T48" s="31"/>
      <c r="U48" s="115"/>
      <c r="V48" s="115"/>
      <c r="W48" s="31"/>
      <c r="X48" s="31"/>
      <c r="Y48" s="31">
        <v>2</v>
      </c>
      <c r="Z48" s="115">
        <v>2</v>
      </c>
      <c r="AA48" s="115"/>
      <c r="AB48" s="115"/>
      <c r="AC48" s="115"/>
      <c r="AD48" s="115"/>
      <c r="AE48" s="31"/>
      <c r="AF48" s="31"/>
      <c r="AG48" s="115">
        <v>1</v>
      </c>
      <c r="AH48" s="115">
        <v>1</v>
      </c>
      <c r="AI48" s="31"/>
      <c r="AJ48" s="31"/>
      <c r="AK48" s="31"/>
      <c r="AL48" s="31"/>
      <c r="AM48" s="31"/>
      <c r="AN48" s="31"/>
      <c r="AO48" s="115"/>
      <c r="AP48" s="115"/>
      <c r="AQ48" s="116"/>
      <c r="AR48" s="31"/>
      <c r="AS48" s="31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31"/>
      <c r="BE48" s="31"/>
      <c r="BF48" s="115"/>
      <c r="BG48" s="115"/>
      <c r="BH48" s="116"/>
      <c r="BI48" s="115"/>
      <c r="BJ48" s="115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76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G48" s="75">
        <f t="shared" si="0"/>
        <v>4</v>
      </c>
      <c r="CH48" s="75">
        <f t="shared" si="1"/>
        <v>4</v>
      </c>
    </row>
    <row r="49" spans="1:86" s="30" customFormat="1" x14ac:dyDescent="0.25">
      <c r="A49" s="31" t="s">
        <v>103</v>
      </c>
      <c r="B49" s="31"/>
      <c r="C49" s="31"/>
      <c r="D49" s="31"/>
      <c r="E49" s="31"/>
      <c r="F49" s="31"/>
      <c r="G49" s="31"/>
      <c r="H49" s="31">
        <v>1</v>
      </c>
      <c r="I49" s="31">
        <v>1</v>
      </c>
      <c r="J49" s="31"/>
      <c r="K49" s="31"/>
      <c r="L49" s="31"/>
      <c r="M49" s="31"/>
      <c r="N49" s="76"/>
      <c r="O49" s="126"/>
      <c r="P49" s="126"/>
      <c r="Q49" s="127"/>
      <c r="R49" s="127"/>
      <c r="S49" s="127"/>
      <c r="T49" s="127"/>
      <c r="U49" s="126"/>
      <c r="V49" s="126"/>
      <c r="W49" s="127"/>
      <c r="X49" s="127"/>
      <c r="Y49" s="127"/>
      <c r="Z49" s="126"/>
      <c r="AA49" s="126"/>
      <c r="AB49" s="126"/>
      <c r="AC49" s="126"/>
      <c r="AD49" s="126"/>
      <c r="AE49" s="127"/>
      <c r="AF49" s="127"/>
      <c r="AG49" s="126"/>
      <c r="AH49" s="126"/>
      <c r="AI49" s="127"/>
      <c r="AJ49" s="127"/>
      <c r="AK49" s="127"/>
      <c r="AL49" s="127"/>
      <c r="AM49" s="127"/>
      <c r="AN49" s="127"/>
      <c r="AO49" s="126"/>
      <c r="AP49" s="126"/>
      <c r="AQ49" s="128"/>
      <c r="AR49" s="127"/>
      <c r="AS49" s="127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29"/>
      <c r="BE49" s="129"/>
      <c r="BF49" s="115"/>
      <c r="BG49" s="115"/>
      <c r="BH49" s="116"/>
      <c r="BI49" s="115"/>
      <c r="BJ49" s="115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76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G49" s="75">
        <f t="shared" si="0"/>
        <v>1</v>
      </c>
      <c r="CH49" s="75">
        <f t="shared" si="1"/>
        <v>1</v>
      </c>
    </row>
    <row r="50" spans="1:86" s="70" customFormat="1" x14ac:dyDescent="0.25">
      <c r="A50" s="77" t="s">
        <v>219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145"/>
      <c r="P50" s="145"/>
      <c r="Q50" s="77"/>
      <c r="R50" s="77"/>
      <c r="S50" s="77"/>
      <c r="T50" s="77"/>
      <c r="U50" s="145"/>
      <c r="V50" s="145"/>
      <c r="W50" s="77"/>
      <c r="X50" s="77"/>
      <c r="Y50" s="77"/>
      <c r="Z50" s="145"/>
      <c r="AA50" s="145"/>
      <c r="AB50" s="145"/>
      <c r="AC50" s="145"/>
      <c r="AD50" s="145"/>
      <c r="AE50" s="77"/>
      <c r="AF50" s="77"/>
      <c r="AG50" s="145"/>
      <c r="AH50" s="145"/>
      <c r="AI50" s="77"/>
      <c r="AJ50" s="77"/>
      <c r="AK50" s="77"/>
      <c r="AL50" s="77"/>
      <c r="AM50" s="77"/>
      <c r="AN50" s="77"/>
      <c r="AO50" s="145"/>
      <c r="AP50" s="145"/>
      <c r="AQ50" s="145"/>
      <c r="AR50" s="77"/>
      <c r="AS50" s="77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77"/>
      <c r="BE50" s="77"/>
      <c r="BF50" s="145"/>
      <c r="BG50" s="145"/>
      <c r="BH50" s="145"/>
      <c r="BI50" s="145"/>
      <c r="BJ50" s="145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G50" s="75">
        <f t="shared" si="0"/>
        <v>0</v>
      </c>
      <c r="CH50" s="75">
        <f t="shared" si="1"/>
        <v>0</v>
      </c>
    </row>
    <row r="51" spans="1:86" s="30" customFormat="1" x14ac:dyDescent="0.25">
      <c r="A51" s="31" t="s">
        <v>104</v>
      </c>
      <c r="B51" s="31"/>
      <c r="C51" s="31"/>
      <c r="D51" s="31"/>
      <c r="E51" s="31"/>
      <c r="F51" s="31"/>
      <c r="G51" s="31"/>
      <c r="H51" s="31">
        <v>2</v>
      </c>
      <c r="I51" s="31">
        <v>2</v>
      </c>
      <c r="J51" s="31">
        <v>1</v>
      </c>
      <c r="K51" s="31">
        <v>1</v>
      </c>
      <c r="L51" s="31"/>
      <c r="M51" s="31"/>
      <c r="N51" s="76"/>
      <c r="O51" s="115">
        <v>1</v>
      </c>
      <c r="P51" s="115">
        <v>0</v>
      </c>
      <c r="Q51" s="31"/>
      <c r="R51" s="31"/>
      <c r="S51" s="31"/>
      <c r="T51" s="31"/>
      <c r="U51" s="115"/>
      <c r="V51" s="115"/>
      <c r="W51" s="31"/>
      <c r="X51" s="31"/>
      <c r="Y51" s="31"/>
      <c r="Z51" s="115"/>
      <c r="AA51" s="115"/>
      <c r="AB51" s="115"/>
      <c r="AC51" s="115"/>
      <c r="AD51" s="115"/>
      <c r="AE51" s="31"/>
      <c r="AF51" s="31"/>
      <c r="AG51" s="115">
        <v>1</v>
      </c>
      <c r="AH51" s="115">
        <v>1</v>
      </c>
      <c r="AI51" s="31"/>
      <c r="AJ51" s="31"/>
      <c r="AK51" s="31"/>
      <c r="AL51" s="31"/>
      <c r="AM51" s="31"/>
      <c r="AN51" s="31"/>
      <c r="AO51" s="115"/>
      <c r="AP51" s="115"/>
      <c r="AQ51" s="116"/>
      <c r="AR51" s="31"/>
      <c r="AS51" s="31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31"/>
      <c r="BE51" s="31"/>
      <c r="BF51" s="115"/>
      <c r="BG51" s="115"/>
      <c r="BH51" s="116"/>
      <c r="BI51" s="115"/>
      <c r="BJ51" s="115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76"/>
      <c r="BV51" s="31"/>
      <c r="BW51" s="31"/>
      <c r="BX51" s="31">
        <v>1</v>
      </c>
      <c r="BY51" s="31">
        <v>0</v>
      </c>
      <c r="BZ51" s="31"/>
      <c r="CA51" s="31"/>
      <c r="CB51" s="31">
        <v>1</v>
      </c>
      <c r="CC51" s="31">
        <v>1</v>
      </c>
      <c r="CD51" s="31"/>
      <c r="CE51" s="31"/>
      <c r="CG51" s="75">
        <f t="shared" si="0"/>
        <v>7</v>
      </c>
      <c r="CH51" s="75">
        <f t="shared" si="1"/>
        <v>5</v>
      </c>
    </row>
    <row r="52" spans="1:86" s="30" customFormat="1" x14ac:dyDescent="0.25">
      <c r="A52" s="31" t="s">
        <v>105</v>
      </c>
      <c r="B52" s="31"/>
      <c r="C52" s="31"/>
      <c r="D52" s="31"/>
      <c r="E52" s="31"/>
      <c r="F52" s="31"/>
      <c r="G52" s="31"/>
      <c r="H52" s="31">
        <v>1</v>
      </c>
      <c r="I52" s="31">
        <v>1</v>
      </c>
      <c r="J52" s="31"/>
      <c r="K52" s="31"/>
      <c r="L52" s="31"/>
      <c r="M52" s="31"/>
      <c r="N52" s="76"/>
      <c r="O52" s="115"/>
      <c r="P52" s="115"/>
      <c r="Q52" s="31"/>
      <c r="R52" s="31"/>
      <c r="S52" s="31"/>
      <c r="T52" s="31"/>
      <c r="U52" s="115"/>
      <c r="V52" s="115"/>
      <c r="W52" s="31"/>
      <c r="X52" s="31"/>
      <c r="Y52" s="31">
        <v>1</v>
      </c>
      <c r="Z52" s="115">
        <v>1</v>
      </c>
      <c r="AA52" s="115"/>
      <c r="AB52" s="115"/>
      <c r="AC52" s="115"/>
      <c r="AD52" s="115"/>
      <c r="AE52" s="31"/>
      <c r="AF52" s="31"/>
      <c r="AG52" s="115"/>
      <c r="AH52" s="115"/>
      <c r="AI52" s="31"/>
      <c r="AJ52" s="31"/>
      <c r="AK52" s="31"/>
      <c r="AL52" s="31"/>
      <c r="AM52" s="31"/>
      <c r="AN52" s="31"/>
      <c r="AO52" s="115"/>
      <c r="AP52" s="115"/>
      <c r="AQ52" s="116"/>
      <c r="AR52" s="31"/>
      <c r="AS52" s="31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31"/>
      <c r="BE52" s="31"/>
      <c r="BF52" s="115"/>
      <c r="BG52" s="115"/>
      <c r="BH52" s="116"/>
      <c r="BI52" s="115"/>
      <c r="BJ52" s="115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76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G52" s="75">
        <f t="shared" si="0"/>
        <v>2</v>
      </c>
      <c r="CH52" s="75">
        <f t="shared" si="1"/>
        <v>2</v>
      </c>
    </row>
    <row r="53" spans="1:86" s="30" customFormat="1" x14ac:dyDescent="0.25">
      <c r="A53" s="31" t="s">
        <v>106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76"/>
      <c r="O53" s="115">
        <v>1</v>
      </c>
      <c r="P53" s="115">
        <v>1</v>
      </c>
      <c r="Q53" s="31"/>
      <c r="R53" s="31"/>
      <c r="S53" s="31"/>
      <c r="T53" s="31"/>
      <c r="U53" s="115"/>
      <c r="V53" s="115"/>
      <c r="W53" s="31"/>
      <c r="X53" s="31"/>
      <c r="Y53" s="31">
        <v>1</v>
      </c>
      <c r="Z53" s="115">
        <v>0</v>
      </c>
      <c r="AA53" s="115"/>
      <c r="AB53" s="115"/>
      <c r="AC53" s="115"/>
      <c r="AD53" s="115"/>
      <c r="AE53" s="31"/>
      <c r="AF53" s="31"/>
      <c r="AG53" s="115"/>
      <c r="AH53" s="115"/>
      <c r="AI53" s="31"/>
      <c r="AJ53" s="31"/>
      <c r="AK53" s="31"/>
      <c r="AL53" s="31"/>
      <c r="AM53" s="31"/>
      <c r="AN53" s="31"/>
      <c r="AO53" s="115"/>
      <c r="AP53" s="115"/>
      <c r="AQ53" s="116"/>
      <c r="AR53" s="31"/>
      <c r="AS53" s="31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31"/>
      <c r="BE53" s="31"/>
      <c r="BF53" s="115"/>
      <c r="BG53" s="115"/>
      <c r="BH53" s="116"/>
      <c r="BI53" s="115"/>
      <c r="BJ53" s="115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76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G53" s="75">
        <f t="shared" si="0"/>
        <v>2</v>
      </c>
      <c r="CH53" s="75">
        <f t="shared" si="1"/>
        <v>1</v>
      </c>
    </row>
    <row r="54" spans="1:86" s="30" customFormat="1" x14ac:dyDescent="0.25">
      <c r="A54" s="31" t="s">
        <v>107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76"/>
      <c r="O54" s="115">
        <v>1</v>
      </c>
      <c r="P54" s="115">
        <v>1</v>
      </c>
      <c r="Q54" s="31"/>
      <c r="R54" s="31"/>
      <c r="S54" s="31"/>
      <c r="T54" s="31"/>
      <c r="U54" s="115"/>
      <c r="V54" s="115"/>
      <c r="W54" s="31"/>
      <c r="X54" s="31"/>
      <c r="Y54" s="31"/>
      <c r="Z54" s="115"/>
      <c r="AA54" s="115"/>
      <c r="AB54" s="115"/>
      <c r="AC54" s="115"/>
      <c r="AD54" s="115"/>
      <c r="AE54" s="31"/>
      <c r="AF54" s="31"/>
      <c r="AG54" s="115"/>
      <c r="AH54" s="115"/>
      <c r="AI54" s="31"/>
      <c r="AJ54" s="31"/>
      <c r="AK54" s="31"/>
      <c r="AL54" s="31"/>
      <c r="AM54" s="31"/>
      <c r="AN54" s="31"/>
      <c r="AO54" s="115"/>
      <c r="AP54" s="115"/>
      <c r="AQ54" s="116"/>
      <c r="AR54" s="31"/>
      <c r="AS54" s="31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31"/>
      <c r="BE54" s="31"/>
      <c r="BF54" s="115"/>
      <c r="BG54" s="115"/>
      <c r="BH54" s="116"/>
      <c r="BI54" s="115"/>
      <c r="BJ54" s="115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76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G54" s="75">
        <f t="shared" si="0"/>
        <v>1</v>
      </c>
      <c r="CH54" s="75">
        <f t="shared" si="1"/>
        <v>1</v>
      </c>
    </row>
    <row r="55" spans="1:86" s="30" customFormat="1" x14ac:dyDescent="0.25">
      <c r="A55" s="31" t="s">
        <v>108</v>
      </c>
      <c r="B55" s="31"/>
      <c r="C55" s="31"/>
      <c r="D55" s="31"/>
      <c r="E55" s="31"/>
      <c r="F55" s="31"/>
      <c r="G55" s="31"/>
      <c r="H55" s="31">
        <v>2</v>
      </c>
      <c r="I55" s="31">
        <v>2</v>
      </c>
      <c r="J55" s="31"/>
      <c r="K55" s="31"/>
      <c r="L55" s="31"/>
      <c r="M55" s="31"/>
      <c r="N55" s="76"/>
      <c r="O55" s="115"/>
      <c r="P55" s="115"/>
      <c r="Q55" s="31"/>
      <c r="R55" s="31"/>
      <c r="S55" s="31"/>
      <c r="T55" s="31"/>
      <c r="U55" s="115"/>
      <c r="V55" s="115"/>
      <c r="W55" s="31"/>
      <c r="X55" s="31"/>
      <c r="Y55" s="31"/>
      <c r="Z55" s="115"/>
      <c r="AA55" s="115"/>
      <c r="AB55" s="115"/>
      <c r="AC55" s="115"/>
      <c r="AD55" s="115"/>
      <c r="AE55" s="31"/>
      <c r="AF55" s="31"/>
      <c r="AG55" s="115"/>
      <c r="AH55" s="115"/>
      <c r="AI55" s="31"/>
      <c r="AJ55" s="31"/>
      <c r="AK55" s="31"/>
      <c r="AL55" s="31"/>
      <c r="AM55" s="31"/>
      <c r="AN55" s="31"/>
      <c r="AO55" s="115"/>
      <c r="AP55" s="115"/>
      <c r="AQ55" s="116"/>
      <c r="AR55" s="31">
        <v>1</v>
      </c>
      <c r="AS55" s="31">
        <v>1</v>
      </c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31"/>
      <c r="BE55" s="31"/>
      <c r="BF55" s="115"/>
      <c r="BG55" s="115"/>
      <c r="BH55" s="116"/>
      <c r="BI55" s="115"/>
      <c r="BJ55" s="115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76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G55" s="75">
        <f t="shared" si="0"/>
        <v>3</v>
      </c>
      <c r="CH55" s="75">
        <f t="shared" si="1"/>
        <v>3</v>
      </c>
    </row>
    <row r="56" spans="1:86" s="30" customFormat="1" x14ac:dyDescent="0.25">
      <c r="A56" s="31" t="s">
        <v>109</v>
      </c>
      <c r="B56" s="31"/>
      <c r="C56" s="31"/>
      <c r="D56" s="31"/>
      <c r="E56" s="31"/>
      <c r="F56" s="31"/>
      <c r="G56" s="31"/>
      <c r="H56" s="31">
        <v>1</v>
      </c>
      <c r="I56" s="31">
        <v>1</v>
      </c>
      <c r="J56" s="31"/>
      <c r="K56" s="31"/>
      <c r="L56" s="31"/>
      <c r="M56" s="31"/>
      <c r="N56" s="76"/>
      <c r="O56" s="115"/>
      <c r="P56" s="115"/>
      <c r="Q56" s="31"/>
      <c r="R56" s="31"/>
      <c r="S56" s="31"/>
      <c r="T56" s="31"/>
      <c r="U56" s="115"/>
      <c r="V56" s="115"/>
      <c r="W56" s="31"/>
      <c r="X56" s="31"/>
      <c r="Y56" s="31"/>
      <c r="Z56" s="115"/>
      <c r="AA56" s="115"/>
      <c r="AB56" s="115"/>
      <c r="AC56" s="115">
        <v>1</v>
      </c>
      <c r="AD56" s="115">
        <v>0</v>
      </c>
      <c r="AE56" s="31"/>
      <c r="AF56" s="31"/>
      <c r="AG56" s="115"/>
      <c r="AH56" s="115"/>
      <c r="AI56" s="31"/>
      <c r="AJ56" s="31"/>
      <c r="AK56" s="31"/>
      <c r="AL56" s="31"/>
      <c r="AM56" s="31"/>
      <c r="AN56" s="31"/>
      <c r="AO56" s="115"/>
      <c r="AP56" s="115"/>
      <c r="AQ56" s="116"/>
      <c r="AR56" s="31">
        <v>1</v>
      </c>
      <c r="AS56" s="31">
        <v>1</v>
      </c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31"/>
      <c r="BE56" s="31"/>
      <c r="BF56" s="115"/>
      <c r="BG56" s="115"/>
      <c r="BH56" s="116"/>
      <c r="BI56" s="115"/>
      <c r="BJ56" s="115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76"/>
      <c r="BV56" s="31"/>
      <c r="BW56" s="31"/>
      <c r="BX56" s="31"/>
      <c r="BY56" s="31"/>
      <c r="BZ56" s="31"/>
      <c r="CA56" s="31"/>
      <c r="CB56" s="31">
        <v>1</v>
      </c>
      <c r="CC56" s="31">
        <v>1</v>
      </c>
      <c r="CD56" s="31"/>
      <c r="CE56" s="31"/>
      <c r="CG56" s="75">
        <f t="shared" si="0"/>
        <v>4</v>
      </c>
      <c r="CH56" s="75">
        <f t="shared" si="1"/>
        <v>3</v>
      </c>
    </row>
    <row r="57" spans="1:86" s="30" customFormat="1" x14ac:dyDescent="0.25">
      <c r="A57" s="31" t="s">
        <v>110</v>
      </c>
      <c r="B57" s="31"/>
      <c r="C57" s="31"/>
      <c r="D57" s="31"/>
      <c r="E57" s="31"/>
      <c r="F57" s="31"/>
      <c r="G57" s="31"/>
      <c r="H57" s="31">
        <v>1</v>
      </c>
      <c r="I57" s="31">
        <v>1</v>
      </c>
      <c r="J57" s="31"/>
      <c r="K57" s="31"/>
      <c r="L57" s="31"/>
      <c r="M57" s="31"/>
      <c r="N57" s="76"/>
      <c r="O57" s="115"/>
      <c r="P57" s="115"/>
      <c r="Q57" s="31"/>
      <c r="R57" s="31"/>
      <c r="S57" s="31"/>
      <c r="T57" s="31"/>
      <c r="U57" s="115"/>
      <c r="V57" s="115"/>
      <c r="W57" s="31"/>
      <c r="X57" s="31"/>
      <c r="Y57" s="31"/>
      <c r="Z57" s="115"/>
      <c r="AA57" s="115"/>
      <c r="AB57" s="115"/>
      <c r="AC57" s="115"/>
      <c r="AD57" s="115"/>
      <c r="AE57" s="31"/>
      <c r="AF57" s="31"/>
      <c r="AG57" s="115">
        <v>1</v>
      </c>
      <c r="AH57" s="115">
        <v>1</v>
      </c>
      <c r="AI57" s="31"/>
      <c r="AJ57" s="31"/>
      <c r="AK57" s="31"/>
      <c r="AL57" s="31"/>
      <c r="AM57" s="31"/>
      <c r="AN57" s="31"/>
      <c r="AO57" s="115"/>
      <c r="AP57" s="115"/>
      <c r="AQ57" s="116"/>
      <c r="AR57" s="31">
        <v>1</v>
      </c>
      <c r="AS57" s="31">
        <v>1</v>
      </c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31"/>
      <c r="BE57" s="31"/>
      <c r="BF57" s="115"/>
      <c r="BG57" s="115"/>
      <c r="BH57" s="116"/>
      <c r="BI57" s="115"/>
      <c r="BJ57" s="115"/>
      <c r="BK57" s="31"/>
      <c r="BL57" s="31"/>
      <c r="BM57" s="31"/>
      <c r="BN57" s="31"/>
      <c r="BO57" s="31"/>
      <c r="BP57" s="31"/>
      <c r="BQ57" s="31">
        <v>1</v>
      </c>
      <c r="BR57" s="31">
        <v>0</v>
      </c>
      <c r="BS57" s="31"/>
      <c r="BT57" s="31"/>
      <c r="BU57" s="76"/>
      <c r="BV57" s="31"/>
      <c r="BW57" s="31"/>
      <c r="BX57" s="31"/>
      <c r="BY57" s="31"/>
      <c r="BZ57" s="31"/>
      <c r="CA57" s="31"/>
      <c r="CB57" s="31">
        <v>1</v>
      </c>
      <c r="CC57" s="31">
        <v>1</v>
      </c>
      <c r="CD57" s="31"/>
      <c r="CE57" s="31"/>
      <c r="CG57" s="75">
        <f t="shared" si="0"/>
        <v>5</v>
      </c>
      <c r="CH57" s="75">
        <f t="shared" si="1"/>
        <v>4</v>
      </c>
    </row>
    <row r="58" spans="1:86" s="30" customFormat="1" x14ac:dyDescent="0.25">
      <c r="A58" s="31" t="s">
        <v>111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76"/>
      <c r="O58" s="115"/>
      <c r="P58" s="115"/>
      <c r="Q58" s="31"/>
      <c r="R58" s="31"/>
      <c r="S58" s="31"/>
      <c r="T58" s="31"/>
      <c r="U58" s="115"/>
      <c r="V58" s="115"/>
      <c r="W58" s="31"/>
      <c r="X58" s="31"/>
      <c r="Y58" s="31"/>
      <c r="Z58" s="115"/>
      <c r="AA58" s="115"/>
      <c r="AB58" s="115"/>
      <c r="AC58" s="115"/>
      <c r="AD58" s="115"/>
      <c r="AE58" s="31"/>
      <c r="AF58" s="31"/>
      <c r="AG58" s="115"/>
      <c r="AH58" s="115"/>
      <c r="AI58" s="31"/>
      <c r="AJ58" s="31"/>
      <c r="AK58" s="31"/>
      <c r="AL58" s="31"/>
      <c r="AM58" s="31"/>
      <c r="AN58" s="31"/>
      <c r="AO58" s="115"/>
      <c r="AP58" s="115"/>
      <c r="AQ58" s="116"/>
      <c r="AR58" s="31"/>
      <c r="AS58" s="31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31"/>
      <c r="BE58" s="31"/>
      <c r="BF58" s="115"/>
      <c r="BG58" s="115"/>
      <c r="BH58" s="116"/>
      <c r="BI58" s="115"/>
      <c r="BJ58" s="115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76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G58" s="75">
        <f t="shared" si="0"/>
        <v>0</v>
      </c>
      <c r="CH58" s="75">
        <f t="shared" si="1"/>
        <v>0</v>
      </c>
    </row>
    <row r="59" spans="1:86" s="30" customFormat="1" ht="18" customHeight="1" x14ac:dyDescent="0.25">
      <c r="A59" s="31" t="s">
        <v>112</v>
      </c>
      <c r="B59" s="31"/>
      <c r="C59" s="31"/>
      <c r="D59" s="31"/>
      <c r="E59" s="31"/>
      <c r="F59" s="31"/>
      <c r="G59" s="31"/>
      <c r="H59" s="31">
        <v>2</v>
      </c>
      <c r="I59" s="31">
        <v>2</v>
      </c>
      <c r="J59" s="31"/>
      <c r="K59" s="31"/>
      <c r="L59" s="31"/>
      <c r="M59" s="31"/>
      <c r="N59" s="76"/>
      <c r="O59" s="126"/>
      <c r="P59" s="126"/>
      <c r="Q59" s="127"/>
      <c r="R59" s="127"/>
      <c r="S59" s="127"/>
      <c r="T59" s="127"/>
      <c r="U59" s="126"/>
      <c r="V59" s="126"/>
      <c r="W59" s="31">
        <v>1</v>
      </c>
      <c r="X59" s="127">
        <v>1</v>
      </c>
      <c r="Y59" s="127">
        <v>1</v>
      </c>
      <c r="Z59" s="126">
        <v>1</v>
      </c>
      <c r="AA59" s="126"/>
      <c r="AB59" s="126"/>
      <c r="AC59" s="126"/>
      <c r="AD59" s="126"/>
      <c r="AE59" s="127"/>
      <c r="AF59" s="127"/>
      <c r="AG59" s="126"/>
      <c r="AH59" s="126"/>
      <c r="AI59" s="127"/>
      <c r="AJ59" s="127"/>
      <c r="AK59" s="127"/>
      <c r="AL59" s="127"/>
      <c r="AM59" s="127"/>
      <c r="AN59" s="127"/>
      <c r="AO59" s="126"/>
      <c r="AP59" s="126"/>
      <c r="AQ59" s="128"/>
      <c r="AR59" s="127"/>
      <c r="AS59" s="127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29"/>
      <c r="BE59" s="129"/>
      <c r="BF59" s="115"/>
      <c r="BG59" s="115"/>
      <c r="BH59" s="116"/>
      <c r="BI59" s="115"/>
      <c r="BJ59" s="115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76"/>
      <c r="BV59" s="31"/>
      <c r="BW59" s="31"/>
      <c r="BX59" s="31"/>
      <c r="BY59" s="31"/>
      <c r="BZ59" s="31"/>
      <c r="CA59" s="31"/>
      <c r="CB59" s="31">
        <v>1</v>
      </c>
      <c r="CC59" s="31">
        <v>1</v>
      </c>
      <c r="CD59" s="31"/>
      <c r="CE59" s="31"/>
      <c r="CG59" s="75">
        <f t="shared" si="0"/>
        <v>5</v>
      </c>
      <c r="CH59" s="75">
        <f t="shared" si="1"/>
        <v>5</v>
      </c>
    </row>
    <row r="60" spans="1:86" s="70" customFormat="1" x14ac:dyDescent="0.25">
      <c r="A60" s="77" t="s">
        <v>113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145"/>
      <c r="P60" s="145"/>
      <c r="Q60" s="77"/>
      <c r="R60" s="77"/>
      <c r="S60" s="77"/>
      <c r="T60" s="77"/>
      <c r="U60" s="145"/>
      <c r="V60" s="145"/>
      <c r="W60" s="77"/>
      <c r="X60" s="77"/>
      <c r="Y60" s="77"/>
      <c r="Z60" s="145"/>
      <c r="AA60" s="145"/>
      <c r="AB60" s="145"/>
      <c r="AC60" s="145"/>
      <c r="AD60" s="145"/>
      <c r="AE60" s="77"/>
      <c r="AF60" s="77"/>
      <c r="AG60" s="145"/>
      <c r="AH60" s="145"/>
      <c r="AI60" s="77"/>
      <c r="AJ60" s="77"/>
      <c r="AK60" s="77"/>
      <c r="AL60" s="77"/>
      <c r="AM60" s="77"/>
      <c r="AN60" s="77"/>
      <c r="AO60" s="145"/>
      <c r="AP60" s="145"/>
      <c r="AQ60" s="145"/>
      <c r="AR60" s="77"/>
      <c r="AS60" s="77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77"/>
      <c r="BE60" s="77"/>
      <c r="BF60" s="145"/>
      <c r="BG60" s="145"/>
      <c r="BH60" s="145"/>
      <c r="BI60" s="145"/>
      <c r="BJ60" s="145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G60" s="75">
        <f t="shared" si="0"/>
        <v>0</v>
      </c>
      <c r="CH60" s="75">
        <f t="shared" si="1"/>
        <v>0</v>
      </c>
    </row>
    <row r="61" spans="1:86" s="30" customFormat="1" x14ac:dyDescent="0.25">
      <c r="A61" s="31" t="s">
        <v>115</v>
      </c>
      <c r="B61" s="31"/>
      <c r="C61" s="10"/>
      <c r="D61" s="10"/>
      <c r="E61" s="10"/>
      <c r="F61" s="10"/>
      <c r="G61" s="10"/>
      <c r="H61" s="10">
        <v>1</v>
      </c>
      <c r="I61" s="10">
        <v>1</v>
      </c>
      <c r="J61" s="10"/>
      <c r="K61" s="10"/>
      <c r="L61" s="10"/>
      <c r="M61" s="10"/>
      <c r="N61" s="73"/>
      <c r="O61" s="130"/>
      <c r="P61" s="130">
        <v>1</v>
      </c>
      <c r="Q61" s="10">
        <v>1</v>
      </c>
      <c r="R61" s="10"/>
      <c r="S61" s="10"/>
      <c r="T61" s="10"/>
      <c r="U61" s="130"/>
      <c r="V61" s="130"/>
      <c r="W61" s="10"/>
      <c r="X61" s="10"/>
      <c r="Y61" s="10"/>
      <c r="Z61" s="130"/>
      <c r="AA61" s="130"/>
      <c r="AB61" s="130"/>
      <c r="AC61" s="130"/>
      <c r="AD61" s="130"/>
      <c r="AE61" s="10"/>
      <c r="AF61" s="10"/>
      <c r="AG61" s="130">
        <v>1</v>
      </c>
      <c r="AH61" s="130">
        <v>1</v>
      </c>
      <c r="AI61" s="10"/>
      <c r="AJ61" s="10"/>
      <c r="AK61" s="10"/>
      <c r="AL61" s="10"/>
      <c r="AM61" s="10"/>
      <c r="AN61" s="10"/>
      <c r="AO61" s="130"/>
      <c r="AP61" s="130"/>
      <c r="AQ61" s="43"/>
      <c r="AR61" s="10"/>
      <c r="AS61" s="1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0"/>
      <c r="BE61" s="10"/>
      <c r="BF61" s="130"/>
      <c r="BG61" s="130"/>
      <c r="BH61" s="43"/>
      <c r="BI61" s="130"/>
      <c r="BJ61" s="115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76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G61" s="75">
        <f t="shared" si="0"/>
        <v>3</v>
      </c>
      <c r="CH61" s="75">
        <f t="shared" si="1"/>
        <v>3</v>
      </c>
    </row>
    <row r="62" spans="1:86" s="30" customFormat="1" x14ac:dyDescent="0.25">
      <c r="A62" s="31" t="s">
        <v>160</v>
      </c>
      <c r="B62" s="31"/>
      <c r="C62" s="31"/>
      <c r="D62" s="31"/>
      <c r="E62" s="31"/>
      <c r="F62" s="31"/>
      <c r="G62" s="31"/>
      <c r="H62" s="31"/>
      <c r="I62" s="31"/>
      <c r="J62" s="31">
        <v>0</v>
      </c>
      <c r="K62" s="31">
        <v>1</v>
      </c>
      <c r="L62" s="31"/>
      <c r="M62" s="31"/>
      <c r="N62" s="76"/>
      <c r="O62" s="115">
        <v>0</v>
      </c>
      <c r="P62" s="115">
        <v>1</v>
      </c>
      <c r="Q62" s="31"/>
      <c r="R62" s="31"/>
      <c r="S62" s="31"/>
      <c r="T62" s="31"/>
      <c r="U62" s="115"/>
      <c r="V62" s="115"/>
      <c r="W62" s="31"/>
      <c r="X62" s="31"/>
      <c r="Y62" s="31"/>
      <c r="Z62" s="115"/>
      <c r="AA62" s="115"/>
      <c r="AB62" s="115"/>
      <c r="AC62" s="115"/>
      <c r="AD62" s="115"/>
      <c r="AE62" s="31"/>
      <c r="AF62" s="31"/>
      <c r="AG62" s="115"/>
      <c r="AH62" s="115"/>
      <c r="AI62" s="31"/>
      <c r="AJ62" s="31"/>
      <c r="AK62" s="31"/>
      <c r="AL62" s="31"/>
      <c r="AM62" s="31"/>
      <c r="AN62" s="31"/>
      <c r="AO62" s="115"/>
      <c r="AP62" s="115"/>
      <c r="AQ62" s="116"/>
      <c r="AR62" s="31"/>
      <c r="AS62" s="31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31"/>
      <c r="BE62" s="31"/>
      <c r="BF62" s="115"/>
      <c r="BG62" s="115"/>
      <c r="BH62" s="116"/>
      <c r="BI62" s="115"/>
      <c r="BJ62" s="115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76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G62" s="75">
        <f t="shared" si="0"/>
        <v>0</v>
      </c>
      <c r="CH62" s="75">
        <f t="shared" si="1"/>
        <v>2</v>
      </c>
    </row>
    <row r="63" spans="1:86" s="30" customFormat="1" x14ac:dyDescent="0.25">
      <c r="A63" s="31" t="s">
        <v>114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76"/>
      <c r="O63" s="115"/>
      <c r="P63" s="115"/>
      <c r="Q63" s="31"/>
      <c r="R63" s="31"/>
      <c r="S63" s="31"/>
      <c r="T63" s="31"/>
      <c r="U63" s="115"/>
      <c r="V63" s="115"/>
      <c r="W63" s="31"/>
      <c r="X63" s="31"/>
      <c r="Y63" s="31"/>
      <c r="Z63" s="115"/>
      <c r="AA63" s="115"/>
      <c r="AB63" s="115"/>
      <c r="AC63" s="115"/>
      <c r="AD63" s="115"/>
      <c r="AE63" s="31"/>
      <c r="AF63" s="31"/>
      <c r="AG63" s="115">
        <v>2</v>
      </c>
      <c r="AH63" s="115">
        <v>2</v>
      </c>
      <c r="AI63" s="31"/>
      <c r="AJ63" s="31"/>
      <c r="AK63" s="31"/>
      <c r="AL63" s="31"/>
      <c r="AM63" s="31"/>
      <c r="AN63" s="31"/>
      <c r="AO63" s="115"/>
      <c r="AP63" s="115"/>
      <c r="AQ63" s="116"/>
      <c r="AR63" s="31">
        <v>1</v>
      </c>
      <c r="AS63" s="31">
        <v>1</v>
      </c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31"/>
      <c r="BE63" s="31"/>
      <c r="BF63" s="115"/>
      <c r="BG63" s="115"/>
      <c r="BH63" s="116"/>
      <c r="BI63" s="115"/>
      <c r="BJ63" s="115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76"/>
      <c r="BV63" s="31">
        <v>1</v>
      </c>
      <c r="BW63" s="31">
        <v>1</v>
      </c>
      <c r="BX63" s="31">
        <v>1</v>
      </c>
      <c r="BY63" s="31">
        <v>1</v>
      </c>
      <c r="BZ63" s="31"/>
      <c r="CA63" s="31"/>
      <c r="CB63" s="31">
        <v>1</v>
      </c>
      <c r="CC63" s="31">
        <v>1</v>
      </c>
      <c r="CD63" s="31"/>
      <c r="CE63" s="31"/>
      <c r="CG63" s="75">
        <f t="shared" si="0"/>
        <v>6</v>
      </c>
      <c r="CH63" s="75">
        <f t="shared" si="1"/>
        <v>6</v>
      </c>
    </row>
    <row r="64" spans="1:86" s="146" customFormat="1" x14ac:dyDescent="0.25">
      <c r="A64" s="86" t="s">
        <v>116</v>
      </c>
      <c r="B64" s="86"/>
      <c r="H64" s="146">
        <v>1</v>
      </c>
      <c r="I64" s="146">
        <v>1</v>
      </c>
      <c r="J64" s="146">
        <v>2</v>
      </c>
      <c r="K64" s="146">
        <v>2</v>
      </c>
      <c r="O64" s="147"/>
      <c r="P64" s="147"/>
      <c r="U64" s="147"/>
      <c r="V64" s="147"/>
      <c r="Z64" s="147"/>
      <c r="AA64" s="147">
        <v>1</v>
      </c>
      <c r="AB64" s="147">
        <v>1</v>
      </c>
      <c r="AC64" s="147"/>
      <c r="AD64" s="147"/>
      <c r="AG64" s="147">
        <v>3</v>
      </c>
      <c r="AH64" s="147">
        <v>2</v>
      </c>
      <c r="AI64" s="86"/>
      <c r="AJ64" s="86"/>
      <c r="AK64" s="86"/>
      <c r="AL64" s="86"/>
      <c r="AM64" s="86"/>
      <c r="AN64" s="86"/>
      <c r="AO64" s="143"/>
      <c r="AP64" s="143"/>
      <c r="AQ64" s="143"/>
      <c r="AR64" s="86">
        <v>1</v>
      </c>
      <c r="AS64" s="86">
        <v>1</v>
      </c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86"/>
      <c r="BE64" s="86"/>
      <c r="BF64" s="143"/>
      <c r="BG64" s="143"/>
      <c r="BH64" s="143"/>
      <c r="BI64" s="143"/>
      <c r="BJ64" s="143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G64" s="92">
        <f t="shared" si="0"/>
        <v>8</v>
      </c>
      <c r="CH64" s="92">
        <f t="shared" si="1"/>
        <v>7</v>
      </c>
    </row>
    <row r="65" spans="1:86" s="70" customFormat="1" x14ac:dyDescent="0.25">
      <c r="A65" s="77" t="s">
        <v>117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145"/>
      <c r="P65" s="145"/>
      <c r="Q65" s="77"/>
      <c r="R65" s="77"/>
      <c r="S65" s="77"/>
      <c r="T65" s="77"/>
      <c r="U65" s="145"/>
      <c r="V65" s="145"/>
      <c r="W65" s="77"/>
      <c r="X65" s="77"/>
      <c r="Y65" s="77"/>
      <c r="Z65" s="145"/>
      <c r="AA65" s="145"/>
      <c r="AB65" s="145"/>
      <c r="AC65" s="145"/>
      <c r="AD65" s="145"/>
      <c r="AE65" s="77"/>
      <c r="AF65" s="77"/>
      <c r="AG65" s="145"/>
      <c r="AH65" s="145"/>
      <c r="AI65" s="77"/>
      <c r="AJ65" s="77"/>
      <c r="AK65" s="77"/>
      <c r="AL65" s="77"/>
      <c r="AM65" s="77"/>
      <c r="AN65" s="77"/>
      <c r="AO65" s="145"/>
      <c r="AP65" s="145"/>
      <c r="AQ65" s="145"/>
      <c r="AR65" s="77"/>
      <c r="AS65" s="77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77"/>
      <c r="BE65" s="77"/>
      <c r="BF65" s="145"/>
      <c r="BG65" s="145"/>
      <c r="BH65" s="145"/>
      <c r="BI65" s="145"/>
      <c r="BJ65" s="145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G65" s="75">
        <f t="shared" si="0"/>
        <v>0</v>
      </c>
      <c r="CH65" s="75">
        <f t="shared" si="1"/>
        <v>0</v>
      </c>
    </row>
    <row r="66" spans="1:86" s="30" customFormat="1" x14ac:dyDescent="0.25">
      <c r="A66" s="83" t="s">
        <v>118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2"/>
      <c r="O66" s="132"/>
      <c r="P66" s="132"/>
      <c r="Q66" s="83"/>
      <c r="R66" s="83"/>
      <c r="S66" s="83"/>
      <c r="T66" s="83"/>
      <c r="U66" s="132"/>
      <c r="V66" s="132"/>
      <c r="W66" s="83"/>
      <c r="X66" s="83"/>
      <c r="Y66" s="83">
        <v>1</v>
      </c>
      <c r="Z66" s="132">
        <v>1</v>
      </c>
      <c r="AA66" s="132"/>
      <c r="AB66" s="132"/>
      <c r="AC66" s="132"/>
      <c r="AD66" s="132"/>
      <c r="AE66" s="83"/>
      <c r="AF66" s="83"/>
      <c r="AG66" s="132"/>
      <c r="AH66" s="132"/>
      <c r="AI66" s="83"/>
      <c r="AJ66" s="83"/>
      <c r="AK66" s="83"/>
      <c r="AL66" s="83"/>
      <c r="AM66" s="83"/>
      <c r="AN66" s="83"/>
      <c r="AO66" s="132"/>
      <c r="AP66" s="132"/>
      <c r="AQ66" s="133"/>
      <c r="AR66" s="83"/>
      <c r="AS66" s="83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83"/>
      <c r="BE66" s="83"/>
      <c r="BF66" s="132"/>
      <c r="BG66" s="132"/>
      <c r="BH66" s="133"/>
      <c r="BI66" s="132"/>
      <c r="BJ66" s="132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2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G66" s="75">
        <f t="shared" si="0"/>
        <v>1</v>
      </c>
      <c r="CH66" s="75">
        <f t="shared" si="1"/>
        <v>1</v>
      </c>
    </row>
    <row r="67" spans="1:86" s="30" customFormat="1" x14ac:dyDescent="0.25">
      <c r="A67" s="31" t="s">
        <v>119</v>
      </c>
      <c r="B67" s="31"/>
      <c r="C67" s="10"/>
      <c r="D67" s="10"/>
      <c r="E67" s="10"/>
      <c r="F67" s="10"/>
      <c r="G67" s="10"/>
      <c r="H67" s="10">
        <v>1</v>
      </c>
      <c r="I67" s="10">
        <v>1</v>
      </c>
      <c r="J67" s="10"/>
      <c r="K67" s="10"/>
      <c r="L67" s="10"/>
      <c r="M67" s="10"/>
      <c r="N67" s="73"/>
      <c r="O67" s="130"/>
      <c r="P67" s="130"/>
      <c r="Q67" s="10"/>
      <c r="R67" s="10"/>
      <c r="S67" s="10"/>
      <c r="T67" s="10"/>
      <c r="U67" s="130"/>
      <c r="V67" s="130"/>
      <c r="W67" s="10"/>
      <c r="X67" s="10"/>
      <c r="Y67" s="10"/>
      <c r="Z67" s="130"/>
      <c r="AA67" s="130"/>
      <c r="AB67" s="130"/>
      <c r="AC67" s="130"/>
      <c r="AD67" s="130"/>
      <c r="AE67" s="10"/>
      <c r="AF67" s="10"/>
      <c r="AG67" s="130"/>
      <c r="AH67" s="130"/>
      <c r="AI67" s="10"/>
      <c r="AJ67" s="10"/>
      <c r="AK67" s="10"/>
      <c r="AL67" s="10"/>
      <c r="AM67" s="10"/>
      <c r="AN67" s="10"/>
      <c r="AO67" s="130"/>
      <c r="AP67" s="130"/>
      <c r="AQ67" s="43"/>
      <c r="AR67" s="31"/>
      <c r="AS67" s="31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31"/>
      <c r="BE67" s="31"/>
      <c r="BF67" s="115"/>
      <c r="BG67" s="115"/>
      <c r="BH67" s="116"/>
      <c r="BI67" s="115"/>
      <c r="BJ67" s="115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76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G67" s="75">
        <f t="shared" si="0"/>
        <v>1</v>
      </c>
      <c r="CH67" s="75">
        <f t="shared" si="1"/>
        <v>1</v>
      </c>
    </row>
    <row r="68" spans="1:86" s="30" customFormat="1" x14ac:dyDescent="0.25">
      <c r="A68" s="38" t="s">
        <v>120</v>
      </c>
      <c r="B68" s="38"/>
      <c r="C68" s="135"/>
      <c r="D68" s="135"/>
      <c r="E68" s="135"/>
      <c r="F68" s="135"/>
      <c r="G68" s="135"/>
      <c r="H68" s="135">
        <v>1</v>
      </c>
      <c r="I68" s="135">
        <v>1</v>
      </c>
      <c r="J68" s="135"/>
      <c r="K68" s="135"/>
      <c r="L68" s="135"/>
      <c r="M68" s="135"/>
      <c r="N68" s="136"/>
      <c r="O68" s="137"/>
      <c r="P68" s="137"/>
      <c r="Q68" s="135"/>
      <c r="R68" s="135"/>
      <c r="S68" s="135"/>
      <c r="T68" s="135"/>
      <c r="U68" s="137"/>
      <c r="V68" s="137"/>
      <c r="W68" s="135"/>
      <c r="X68" s="135"/>
      <c r="Y68" s="135"/>
      <c r="Z68" s="137"/>
      <c r="AA68" s="137"/>
      <c r="AB68" s="137"/>
      <c r="AC68" s="137"/>
      <c r="AD68" s="137"/>
      <c r="AE68" s="135"/>
      <c r="AF68" s="135"/>
      <c r="AG68" s="137">
        <v>1</v>
      </c>
      <c r="AH68" s="137">
        <v>1</v>
      </c>
      <c r="AI68" s="135"/>
      <c r="AJ68" s="135"/>
      <c r="AK68" s="135"/>
      <c r="AL68" s="135"/>
      <c r="AM68" s="135"/>
      <c r="AN68" s="135"/>
      <c r="AO68" s="137"/>
      <c r="AP68" s="137"/>
      <c r="AQ68" s="138"/>
      <c r="AR68" s="135"/>
      <c r="AS68" s="135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5"/>
      <c r="BE68" s="135"/>
      <c r="BF68" s="137"/>
      <c r="BG68" s="137"/>
      <c r="BH68" s="138"/>
      <c r="BI68" s="137"/>
      <c r="BJ68" s="137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6"/>
      <c r="BV68" s="135"/>
      <c r="BW68" s="135"/>
      <c r="BX68" s="135">
        <v>2</v>
      </c>
      <c r="BY68" s="135">
        <v>2</v>
      </c>
      <c r="BZ68" s="135"/>
      <c r="CA68" s="135"/>
      <c r="CB68" s="135"/>
      <c r="CC68" s="135"/>
      <c r="CD68" s="135"/>
      <c r="CE68" s="135"/>
      <c r="CG68" s="75">
        <f t="shared" si="0"/>
        <v>4</v>
      </c>
      <c r="CH68" s="75">
        <f t="shared" si="1"/>
        <v>4</v>
      </c>
    </row>
    <row r="69" spans="1:86" s="30" customFormat="1" x14ac:dyDescent="0.25">
      <c r="A69" s="31" t="s">
        <v>121</v>
      </c>
      <c r="B69" s="31"/>
      <c r="C69" s="31"/>
      <c r="D69" s="31"/>
      <c r="E69" s="31"/>
      <c r="F69" s="31"/>
      <c r="G69" s="31"/>
      <c r="H69" s="31">
        <v>2</v>
      </c>
      <c r="I69" s="31">
        <v>1</v>
      </c>
      <c r="J69" s="31"/>
      <c r="K69" s="31"/>
      <c r="L69" s="31"/>
      <c r="M69" s="31"/>
      <c r="N69" s="76"/>
      <c r="O69" s="115"/>
      <c r="P69" s="115"/>
      <c r="Q69" s="31"/>
      <c r="R69" s="31"/>
      <c r="S69" s="31"/>
      <c r="T69" s="31"/>
      <c r="U69" s="115"/>
      <c r="V69" s="115"/>
      <c r="W69" s="31"/>
      <c r="X69" s="31"/>
      <c r="Y69" s="31"/>
      <c r="Z69" s="115"/>
      <c r="AA69" s="115"/>
      <c r="AB69" s="115"/>
      <c r="AC69" s="115"/>
      <c r="AD69" s="115"/>
      <c r="AE69" s="31"/>
      <c r="AF69" s="31"/>
      <c r="AG69" s="115">
        <v>1</v>
      </c>
      <c r="AH69" s="115">
        <v>1</v>
      </c>
      <c r="AI69" s="31"/>
      <c r="AJ69" s="31"/>
      <c r="AK69" s="31"/>
      <c r="AL69" s="31"/>
      <c r="AM69" s="31"/>
      <c r="AN69" s="31"/>
      <c r="AO69" s="115"/>
      <c r="AP69" s="115"/>
      <c r="AQ69" s="116"/>
      <c r="AR69" s="31"/>
      <c r="AS69" s="31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31"/>
      <c r="BE69" s="31"/>
      <c r="BF69" s="115"/>
      <c r="BG69" s="115"/>
      <c r="BH69" s="116"/>
      <c r="BI69" s="115"/>
      <c r="BJ69" s="115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76"/>
      <c r="BV69" s="31">
        <v>1</v>
      </c>
      <c r="BW69" s="31">
        <v>1</v>
      </c>
      <c r="BX69" s="31"/>
      <c r="BY69" s="31"/>
      <c r="BZ69" s="31"/>
      <c r="CA69" s="31"/>
      <c r="CB69" s="31">
        <v>0</v>
      </c>
      <c r="CC69" s="31">
        <v>1</v>
      </c>
      <c r="CD69" s="31"/>
      <c r="CE69" s="31"/>
      <c r="CG69" s="75">
        <f t="shared" si="0"/>
        <v>4</v>
      </c>
      <c r="CH69" s="75">
        <f t="shared" si="1"/>
        <v>4</v>
      </c>
    </row>
    <row r="70" spans="1:86" s="30" customFormat="1" x14ac:dyDescent="0.25">
      <c r="A70" s="31" t="s">
        <v>122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76"/>
      <c r="O70" s="115"/>
      <c r="P70" s="115"/>
      <c r="Q70" s="31"/>
      <c r="R70" s="31"/>
      <c r="S70" s="31"/>
      <c r="T70" s="31"/>
      <c r="U70" s="115"/>
      <c r="V70" s="115"/>
      <c r="W70" s="31"/>
      <c r="X70" s="31"/>
      <c r="Y70" s="31">
        <v>1</v>
      </c>
      <c r="Z70" s="115">
        <v>1</v>
      </c>
      <c r="AA70" s="115"/>
      <c r="AB70" s="115"/>
      <c r="AC70" s="115"/>
      <c r="AD70" s="115"/>
      <c r="AE70" s="31"/>
      <c r="AF70" s="31"/>
      <c r="AG70" s="115"/>
      <c r="AH70" s="115"/>
      <c r="AI70" s="31"/>
      <c r="AJ70" s="31"/>
      <c r="AK70" s="31"/>
      <c r="AL70" s="31"/>
      <c r="AM70" s="31"/>
      <c r="AN70" s="31"/>
      <c r="AO70" s="115"/>
      <c r="AP70" s="115"/>
      <c r="AQ70" s="116"/>
      <c r="AR70" s="31"/>
      <c r="AS70" s="31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31"/>
      <c r="BE70" s="31"/>
      <c r="BF70" s="115"/>
      <c r="BG70" s="115"/>
      <c r="BH70" s="116"/>
      <c r="BI70" s="115"/>
      <c r="BJ70" s="115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76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G70" s="75">
        <f t="shared" ref="CG70:CG72" si="2">SUM(B70,D70,F70,H70,J70,L70,O70,Q70,S70,U70,W70,Y70,AA70,AC70,AE70,AG70,AI70,AK70,AM70,AO70,AR70,AT70,AV70,AX70,AZ70,BB70,BD70,BF70,BI70,BK70,BM70,BO70,BQ70,BS70,BV70,BX70,BZ70,CB70,CD70)</f>
        <v>1</v>
      </c>
      <c r="CH70" s="75">
        <f t="shared" ref="CH70:CH72" si="3">SUM(C70,E70,G70,I70,K70,M70,P70,R70,T70,V70,X70,Z70,AB70,AD70,AF70,AH70,AJ70,AL70,AN70,AP70,AS70,AU70,AW70,AY70,BA70,BC70,BE70,BG70,BJ70,BL70,BN70,BP70,BR70,BT70,BW70,BY70,CA70,CC70,CE70)</f>
        <v>1</v>
      </c>
    </row>
    <row r="71" spans="1:86" s="30" customFormat="1" x14ac:dyDescent="0.25">
      <c r="A71" s="31" t="s">
        <v>123</v>
      </c>
      <c r="B71" s="31"/>
      <c r="C71" s="10"/>
      <c r="D71" s="10"/>
      <c r="E71" s="10"/>
      <c r="F71" s="10"/>
      <c r="G71" s="10"/>
      <c r="H71" s="10">
        <v>1</v>
      </c>
      <c r="I71" s="10">
        <v>1</v>
      </c>
      <c r="J71" s="10"/>
      <c r="K71" s="10"/>
      <c r="L71" s="10"/>
      <c r="M71" s="10"/>
      <c r="N71" s="73"/>
      <c r="O71" s="130"/>
      <c r="P71" s="130"/>
      <c r="Q71" s="10"/>
      <c r="R71" s="10"/>
      <c r="S71" s="10"/>
      <c r="T71" s="10"/>
      <c r="U71" s="130"/>
      <c r="V71" s="130"/>
      <c r="W71" s="10"/>
      <c r="X71" s="10"/>
      <c r="Y71" s="10"/>
      <c r="Z71" s="130"/>
      <c r="AA71" s="130"/>
      <c r="AB71" s="130"/>
      <c r="AC71" s="130"/>
      <c r="AD71" s="130"/>
      <c r="AE71" s="10"/>
      <c r="AF71" s="10"/>
      <c r="AG71" s="130">
        <v>1</v>
      </c>
      <c r="AH71" s="130">
        <v>1</v>
      </c>
      <c r="AI71" s="10"/>
      <c r="AJ71" s="10"/>
      <c r="AK71" s="10"/>
      <c r="AL71" s="10"/>
      <c r="AM71" s="10"/>
      <c r="AN71" s="10"/>
      <c r="AO71" s="130"/>
      <c r="AP71" s="130"/>
      <c r="AQ71" s="43"/>
      <c r="AR71" s="10"/>
      <c r="AS71" s="10"/>
      <c r="AT71" s="130"/>
      <c r="AU71" s="130"/>
      <c r="AV71" s="130"/>
      <c r="AW71" s="115"/>
      <c r="AX71" s="115">
        <v>1</v>
      </c>
      <c r="AY71" s="115">
        <v>1</v>
      </c>
      <c r="AZ71" s="115"/>
      <c r="BA71" s="115"/>
      <c r="BB71" s="115"/>
      <c r="BC71" s="115"/>
      <c r="BD71" s="31"/>
      <c r="BE71" s="31"/>
      <c r="BF71" s="115"/>
      <c r="BG71" s="115"/>
      <c r="BH71" s="116"/>
      <c r="BI71" s="115"/>
      <c r="BJ71" s="115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76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G71" s="75">
        <f t="shared" si="2"/>
        <v>3</v>
      </c>
      <c r="CH71" s="75">
        <f t="shared" si="3"/>
        <v>3</v>
      </c>
    </row>
    <row r="72" spans="1:86" s="30" customFormat="1" x14ac:dyDescent="0.25">
      <c r="A72" s="31" t="s">
        <v>124</v>
      </c>
      <c r="B72" s="31"/>
      <c r="C72" s="10"/>
      <c r="D72" s="10"/>
      <c r="E72" s="10"/>
      <c r="F72" s="10"/>
      <c r="G72" s="10"/>
      <c r="H72" s="10">
        <v>3</v>
      </c>
      <c r="I72" s="10">
        <v>3</v>
      </c>
      <c r="J72" s="10"/>
      <c r="K72" s="10"/>
      <c r="L72" s="10"/>
      <c r="M72" s="10"/>
      <c r="N72" s="73"/>
      <c r="O72" s="130"/>
      <c r="P72" s="130"/>
      <c r="Q72" s="10"/>
      <c r="R72" s="10"/>
      <c r="S72" s="10"/>
      <c r="T72" s="10"/>
      <c r="U72" s="130"/>
      <c r="V72" s="130"/>
      <c r="W72" s="10"/>
      <c r="X72" s="10"/>
      <c r="Y72" s="10"/>
      <c r="Z72" s="130"/>
      <c r="AA72" s="130"/>
      <c r="AB72" s="130"/>
      <c r="AC72" s="130"/>
      <c r="AD72" s="130"/>
      <c r="AE72" s="10"/>
      <c r="AF72" s="10"/>
      <c r="AG72" s="130"/>
      <c r="AH72" s="130"/>
      <c r="AI72" s="10"/>
      <c r="AJ72" s="10"/>
      <c r="AK72" s="10"/>
      <c r="AL72" s="10"/>
      <c r="AM72" s="10"/>
      <c r="AN72" s="10"/>
      <c r="AO72" s="130"/>
      <c r="AP72" s="130"/>
      <c r="AQ72" s="43"/>
      <c r="AR72" s="10"/>
      <c r="AS72" s="1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0"/>
      <c r="BE72" s="10"/>
      <c r="BF72" s="130"/>
      <c r="BG72" s="130"/>
      <c r="BH72" s="43"/>
      <c r="BI72" s="130"/>
      <c r="BJ72" s="130"/>
      <c r="BK72" s="10">
        <v>1</v>
      </c>
      <c r="BL72" s="10">
        <v>1</v>
      </c>
      <c r="BM72" s="31"/>
      <c r="BN72" s="31"/>
      <c r="BO72" s="31"/>
      <c r="BP72" s="31"/>
      <c r="BQ72" s="31"/>
      <c r="BR72" s="31"/>
      <c r="BS72" s="31"/>
      <c r="BT72" s="31"/>
      <c r="BU72" s="76"/>
      <c r="BV72" s="31">
        <v>1</v>
      </c>
      <c r="BW72" s="31">
        <v>1</v>
      </c>
      <c r="BX72" s="31"/>
      <c r="BY72" s="31"/>
      <c r="BZ72" s="31"/>
      <c r="CA72" s="31"/>
      <c r="CB72" s="31"/>
      <c r="CC72" s="31"/>
      <c r="CD72" s="31"/>
      <c r="CE72" s="31"/>
      <c r="CG72" s="75">
        <f t="shared" si="2"/>
        <v>5</v>
      </c>
      <c r="CH72" s="75">
        <f t="shared" si="3"/>
        <v>5</v>
      </c>
    </row>
    <row r="73" spans="1:86" s="30" customFormat="1" x14ac:dyDescent="0.25">
      <c r="A73" s="39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73"/>
      <c r="O73" s="24"/>
      <c r="P73" s="24"/>
      <c r="Q73" s="6"/>
      <c r="R73" s="6"/>
      <c r="S73" s="113"/>
      <c r="T73" s="113"/>
      <c r="U73" s="24"/>
      <c r="V73" s="24"/>
      <c r="W73" s="6"/>
      <c r="X73" s="6"/>
      <c r="Y73" s="6"/>
      <c r="Z73" s="24"/>
      <c r="AA73" s="24"/>
      <c r="AB73" s="24"/>
      <c r="AC73" s="24"/>
      <c r="AD73" s="24"/>
      <c r="AE73" s="6"/>
      <c r="AF73" s="6"/>
      <c r="AG73" s="24"/>
      <c r="AH73" s="24"/>
      <c r="AI73" s="6"/>
      <c r="AJ73" s="6"/>
      <c r="AK73" s="6"/>
      <c r="AL73" s="6"/>
      <c r="AM73" s="6"/>
      <c r="AN73" s="6"/>
      <c r="AO73" s="24"/>
      <c r="AP73" s="24"/>
      <c r="AQ73" s="43"/>
      <c r="AR73" s="6"/>
      <c r="AS73" s="6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6"/>
      <c r="BE73" s="6"/>
      <c r="BF73" s="24"/>
      <c r="BG73" s="24"/>
      <c r="BH73" s="43"/>
      <c r="BI73" s="24"/>
      <c r="BJ73" s="24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73"/>
      <c r="BV73" s="6"/>
      <c r="BW73" s="6"/>
      <c r="BX73" s="6"/>
      <c r="BY73" s="6"/>
      <c r="BZ73" s="6"/>
      <c r="CA73" s="6"/>
      <c r="CB73" s="6"/>
      <c r="CC73" s="6"/>
      <c r="CD73" s="6"/>
      <c r="CE73" s="6"/>
      <c r="CG73" s="75"/>
      <c r="CH73" s="75"/>
    </row>
    <row r="74" spans="1:86" s="30" customFormat="1" x14ac:dyDescent="0.25">
      <c r="A74" s="40" t="s">
        <v>153</v>
      </c>
      <c r="B74" s="40">
        <f>SUM(B5:B72)</f>
        <v>0</v>
      </c>
      <c r="C74" s="40">
        <f t="shared" ref="C74:BN74" si="4">SUM(C5:C72)</f>
        <v>0</v>
      </c>
      <c r="D74" s="40">
        <f t="shared" si="4"/>
        <v>0</v>
      </c>
      <c r="E74" s="40">
        <f t="shared" si="4"/>
        <v>0</v>
      </c>
      <c r="F74" s="40">
        <f t="shared" si="4"/>
        <v>0</v>
      </c>
      <c r="G74" s="40">
        <f t="shared" si="4"/>
        <v>0</v>
      </c>
      <c r="H74" s="40">
        <f t="shared" si="4"/>
        <v>89</v>
      </c>
      <c r="I74" s="40">
        <f t="shared" si="4"/>
        <v>74</v>
      </c>
      <c r="J74" s="40">
        <f t="shared" si="4"/>
        <v>11</v>
      </c>
      <c r="K74" s="40">
        <f t="shared" si="4"/>
        <v>12</v>
      </c>
      <c r="L74" s="40">
        <f t="shared" si="4"/>
        <v>0</v>
      </c>
      <c r="M74" s="40">
        <f t="shared" si="4"/>
        <v>0</v>
      </c>
      <c r="N74" s="40">
        <f t="shared" si="4"/>
        <v>0</v>
      </c>
      <c r="O74" s="40">
        <f t="shared" si="4"/>
        <v>14</v>
      </c>
      <c r="P74" s="40">
        <f t="shared" si="4"/>
        <v>14</v>
      </c>
      <c r="Q74" s="40">
        <f t="shared" si="4"/>
        <v>1</v>
      </c>
      <c r="R74" s="40">
        <f t="shared" si="4"/>
        <v>0</v>
      </c>
      <c r="S74" s="40">
        <f t="shared" si="4"/>
        <v>0</v>
      </c>
      <c r="T74" s="40">
        <f t="shared" si="4"/>
        <v>0</v>
      </c>
      <c r="U74" s="40">
        <f t="shared" si="4"/>
        <v>1</v>
      </c>
      <c r="V74" s="40">
        <f t="shared" si="4"/>
        <v>1</v>
      </c>
      <c r="W74" s="40">
        <f t="shared" si="4"/>
        <v>3</v>
      </c>
      <c r="X74" s="40">
        <f t="shared" si="4"/>
        <v>4</v>
      </c>
      <c r="Y74" s="40">
        <f t="shared" si="4"/>
        <v>21</v>
      </c>
      <c r="Z74" s="40">
        <f t="shared" si="4"/>
        <v>16</v>
      </c>
      <c r="AA74" s="40">
        <f t="shared" si="4"/>
        <v>1</v>
      </c>
      <c r="AB74" s="40">
        <f t="shared" si="4"/>
        <v>2</v>
      </c>
      <c r="AC74" s="40">
        <f t="shared" si="4"/>
        <v>2</v>
      </c>
      <c r="AD74" s="40">
        <f t="shared" si="4"/>
        <v>0</v>
      </c>
      <c r="AE74" s="40">
        <f t="shared" si="4"/>
        <v>1</v>
      </c>
      <c r="AF74" s="40">
        <f t="shared" si="4"/>
        <v>1</v>
      </c>
      <c r="AG74" s="40">
        <f t="shared" si="4"/>
        <v>29</v>
      </c>
      <c r="AH74" s="40">
        <f t="shared" si="4"/>
        <v>28</v>
      </c>
      <c r="AI74" s="40">
        <f t="shared" si="4"/>
        <v>0</v>
      </c>
      <c r="AJ74" s="40">
        <f t="shared" si="4"/>
        <v>0</v>
      </c>
      <c r="AK74" s="40">
        <f t="shared" si="4"/>
        <v>2</v>
      </c>
      <c r="AL74" s="40">
        <f t="shared" si="4"/>
        <v>1</v>
      </c>
      <c r="AM74" s="40">
        <f t="shared" si="4"/>
        <v>0</v>
      </c>
      <c r="AN74" s="40">
        <f t="shared" si="4"/>
        <v>0</v>
      </c>
      <c r="AO74" s="40">
        <f t="shared" si="4"/>
        <v>1</v>
      </c>
      <c r="AP74" s="40">
        <f t="shared" si="4"/>
        <v>1</v>
      </c>
      <c r="AQ74" s="40">
        <f t="shared" si="4"/>
        <v>0</v>
      </c>
      <c r="AR74" s="40">
        <f t="shared" si="4"/>
        <v>13</v>
      </c>
      <c r="AS74" s="40">
        <f t="shared" si="4"/>
        <v>13</v>
      </c>
      <c r="AT74" s="40">
        <f t="shared" si="4"/>
        <v>2</v>
      </c>
      <c r="AU74" s="40">
        <f t="shared" si="4"/>
        <v>2</v>
      </c>
      <c r="AV74" s="40">
        <f t="shared" si="4"/>
        <v>0</v>
      </c>
      <c r="AW74" s="40">
        <f t="shared" si="4"/>
        <v>0</v>
      </c>
      <c r="AX74" s="40">
        <f t="shared" si="4"/>
        <v>2</v>
      </c>
      <c r="AY74" s="40">
        <f t="shared" si="4"/>
        <v>2</v>
      </c>
      <c r="AZ74" s="40">
        <f t="shared" si="4"/>
        <v>0</v>
      </c>
      <c r="BA74" s="40">
        <f t="shared" si="4"/>
        <v>0</v>
      </c>
      <c r="BB74" s="40">
        <f t="shared" si="4"/>
        <v>0</v>
      </c>
      <c r="BC74" s="40">
        <f t="shared" si="4"/>
        <v>0</v>
      </c>
      <c r="BD74" s="40">
        <f t="shared" si="4"/>
        <v>2</v>
      </c>
      <c r="BE74" s="40">
        <f t="shared" si="4"/>
        <v>2</v>
      </c>
      <c r="BF74" s="40">
        <f t="shared" si="4"/>
        <v>0</v>
      </c>
      <c r="BG74" s="40">
        <f t="shared" si="4"/>
        <v>0</v>
      </c>
      <c r="BH74" s="40">
        <f t="shared" si="4"/>
        <v>0</v>
      </c>
      <c r="BI74" s="40">
        <f t="shared" si="4"/>
        <v>3</v>
      </c>
      <c r="BJ74" s="40">
        <f t="shared" si="4"/>
        <v>3</v>
      </c>
      <c r="BK74" s="40">
        <f t="shared" si="4"/>
        <v>1</v>
      </c>
      <c r="BL74" s="40">
        <f t="shared" si="4"/>
        <v>1</v>
      </c>
      <c r="BM74" s="40">
        <f t="shared" si="4"/>
        <v>0</v>
      </c>
      <c r="BN74" s="40">
        <f t="shared" si="4"/>
        <v>0</v>
      </c>
      <c r="BO74" s="40">
        <f t="shared" ref="BO74:CE74" si="5">SUM(BO5:BO72)</f>
        <v>0</v>
      </c>
      <c r="BP74" s="40">
        <f t="shared" si="5"/>
        <v>0</v>
      </c>
      <c r="BQ74" s="40">
        <f t="shared" si="5"/>
        <v>8</v>
      </c>
      <c r="BR74" s="40">
        <f t="shared" si="5"/>
        <v>2</v>
      </c>
      <c r="BS74" s="40">
        <f t="shared" si="5"/>
        <v>0</v>
      </c>
      <c r="BT74" s="40">
        <f t="shared" si="5"/>
        <v>0</v>
      </c>
      <c r="BU74" s="40">
        <f t="shared" si="5"/>
        <v>0</v>
      </c>
      <c r="BV74" s="40">
        <f t="shared" si="5"/>
        <v>4</v>
      </c>
      <c r="BW74" s="40">
        <f t="shared" si="5"/>
        <v>3</v>
      </c>
      <c r="BX74" s="40">
        <f t="shared" si="5"/>
        <v>17</v>
      </c>
      <c r="BY74" s="40">
        <f t="shared" si="5"/>
        <v>14</v>
      </c>
      <c r="BZ74" s="40">
        <f t="shared" si="5"/>
        <v>0</v>
      </c>
      <c r="CA74" s="40">
        <f t="shared" si="5"/>
        <v>1</v>
      </c>
      <c r="CB74" s="40">
        <f t="shared" si="5"/>
        <v>5</v>
      </c>
      <c r="CC74" s="40">
        <f t="shared" si="5"/>
        <v>6</v>
      </c>
      <c r="CD74" s="40">
        <f t="shared" si="5"/>
        <v>4</v>
      </c>
      <c r="CE74" s="40">
        <f t="shared" si="5"/>
        <v>4</v>
      </c>
      <c r="CG74" s="75"/>
      <c r="CH74" s="75"/>
    </row>
    <row r="76" spans="1:86" x14ac:dyDescent="0.25">
      <c r="BW76">
        <f>SUM(B74:BW74)</f>
        <v>393</v>
      </c>
      <c r="BY76">
        <f>SUM(C74:BY74)</f>
        <v>424</v>
      </c>
      <c r="CG76" s="50">
        <f>SUM(CG5:CG72)</f>
        <v>237</v>
      </c>
      <c r="CH76" s="50">
        <f>SUM(CH5:CH72)</f>
        <v>207</v>
      </c>
    </row>
    <row r="77" spans="1:86" x14ac:dyDescent="0.25">
      <c r="CE77">
        <f>SUM(B74:CE74)</f>
        <v>444</v>
      </c>
    </row>
    <row r="78" spans="1:86" x14ac:dyDescent="0.25">
      <c r="CH78" s="50">
        <f>SUM(CG76:CH76)</f>
        <v>444</v>
      </c>
    </row>
  </sheetData>
  <mergeCells count="39">
    <mergeCell ref="BX1:BY1"/>
    <mergeCell ref="BZ1:CA1"/>
    <mergeCell ref="CD1:CE1"/>
    <mergeCell ref="CB1:CC1"/>
    <mergeCell ref="BM1:BN1"/>
    <mergeCell ref="BO1:BP1"/>
    <mergeCell ref="BQ1:BR1"/>
    <mergeCell ref="BS1:BU1"/>
    <mergeCell ref="BV1:BW1"/>
    <mergeCell ref="BB1:BC1"/>
    <mergeCell ref="BD1:BE1"/>
    <mergeCell ref="BF1:BH1"/>
    <mergeCell ref="BI1:BJ1"/>
    <mergeCell ref="BK1:BL1"/>
    <mergeCell ref="AR1:AS1"/>
    <mergeCell ref="AT1:AU1"/>
    <mergeCell ref="AV1:AW1"/>
    <mergeCell ref="AX1:AY1"/>
    <mergeCell ref="AZ1:BA1"/>
    <mergeCell ref="AG1:AH1"/>
    <mergeCell ref="AI1:AJ1"/>
    <mergeCell ref="AK1:AL1"/>
    <mergeCell ref="AM1:AN1"/>
    <mergeCell ref="AO1:AQ1"/>
    <mergeCell ref="W1:X1"/>
    <mergeCell ref="Y1:Z1"/>
    <mergeCell ref="AA1:AB1"/>
    <mergeCell ref="AC1:AD1"/>
    <mergeCell ref="AE1:AF1"/>
    <mergeCell ref="L1:N1"/>
    <mergeCell ref="O1:P1"/>
    <mergeCell ref="Q1:R1"/>
    <mergeCell ref="S1:T1"/>
    <mergeCell ref="U1:V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E22"/>
  <sheetViews>
    <sheetView topLeftCell="A4" zoomScale="87" zoomScaleNormal="87" workbookViewId="0">
      <pane xSplit="1" topLeftCell="R1" activePane="topRight" state="frozen"/>
      <selection pane="topRight" activeCell="BR5" sqref="S5:BT5"/>
    </sheetView>
  </sheetViews>
  <sheetFormatPr defaultRowHeight="15" x14ac:dyDescent="0.25"/>
  <cols>
    <col min="1" max="1" width="17.85546875" customWidth="1"/>
    <col min="6" max="6" width="10.140625" style="28" customWidth="1"/>
    <col min="12" max="12" width="9.42578125" customWidth="1"/>
    <col min="13" max="13" width="9.28515625" customWidth="1"/>
    <col min="14" max="14" width="9" customWidth="1"/>
    <col min="15" max="16" width="8.85546875" customWidth="1"/>
    <col min="17" max="17" width="9.140625" customWidth="1"/>
    <col min="18" max="18" width="9.28515625" customWidth="1"/>
    <col min="75" max="78" width="10.140625" customWidth="1"/>
    <col min="79" max="79" width="10.42578125" style="28" customWidth="1"/>
  </cols>
  <sheetData>
    <row r="1" spans="1:83" x14ac:dyDescent="0.25">
      <c r="A1" t="s">
        <v>189</v>
      </c>
    </row>
    <row r="4" spans="1:83" ht="15" customHeight="1" x14ac:dyDescent="0.25">
      <c r="A4" s="218" t="s">
        <v>0</v>
      </c>
      <c r="C4" s="219" t="s">
        <v>221</v>
      </c>
      <c r="D4" s="219"/>
      <c r="E4" s="219"/>
      <c r="F4" s="200"/>
      <c r="G4" s="164" t="s">
        <v>152</v>
      </c>
      <c r="H4" s="164"/>
      <c r="I4" s="164"/>
      <c r="J4" s="220" t="s">
        <v>139</v>
      </c>
      <c r="K4" s="221"/>
      <c r="L4" s="222"/>
      <c r="M4" s="220" t="s">
        <v>150</v>
      </c>
      <c r="N4" s="221"/>
      <c r="O4" s="222"/>
      <c r="P4" s="220" t="s">
        <v>140</v>
      </c>
      <c r="Q4" s="221"/>
      <c r="R4" s="222"/>
      <c r="S4" s="200" t="s">
        <v>137</v>
      </c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65"/>
      <c r="BM4" s="65"/>
      <c r="BN4" s="65"/>
      <c r="BO4" s="66"/>
      <c r="BP4" s="66"/>
      <c r="BQ4" s="66"/>
      <c r="BR4" s="66"/>
      <c r="BS4" s="66"/>
      <c r="BT4" s="66"/>
      <c r="BU4" s="4"/>
      <c r="BV4" s="29"/>
      <c r="BW4" s="4"/>
      <c r="BX4" s="55"/>
      <c r="BY4" s="55"/>
      <c r="BZ4" s="55"/>
    </row>
    <row r="5" spans="1:83" ht="54.75" customHeight="1" x14ac:dyDescent="0.25">
      <c r="A5" s="218"/>
      <c r="C5" s="200"/>
      <c r="D5" s="200"/>
      <c r="E5" s="200"/>
      <c r="F5" s="200"/>
      <c r="G5" s="164"/>
      <c r="H5" s="164"/>
      <c r="I5" s="164"/>
      <c r="J5" s="223"/>
      <c r="K5" s="224"/>
      <c r="L5" s="225"/>
      <c r="M5" s="223"/>
      <c r="N5" s="224"/>
      <c r="O5" s="225"/>
      <c r="P5" s="223"/>
      <c r="Q5" s="224"/>
      <c r="R5" s="225"/>
      <c r="S5" s="213" t="s">
        <v>224</v>
      </c>
      <c r="T5" s="213"/>
      <c r="U5" s="213"/>
      <c r="V5" s="215" t="s">
        <v>291</v>
      </c>
      <c r="W5" s="216"/>
      <c r="X5" s="217"/>
      <c r="Y5" s="215" t="s">
        <v>292</v>
      </c>
      <c r="Z5" s="216"/>
      <c r="AA5" s="217"/>
      <c r="AB5" s="215" t="s">
        <v>293</v>
      </c>
      <c r="AC5" s="216"/>
      <c r="AD5" s="217"/>
      <c r="AE5" s="215" t="s">
        <v>294</v>
      </c>
      <c r="AF5" s="216"/>
      <c r="AG5" s="217"/>
      <c r="AH5" s="215" t="s">
        <v>295</v>
      </c>
      <c r="AI5" s="216"/>
      <c r="AJ5" s="217"/>
      <c r="AK5" s="215" t="s">
        <v>296</v>
      </c>
      <c r="AL5" s="216"/>
      <c r="AM5" s="217"/>
      <c r="AN5" s="215" t="s">
        <v>297</v>
      </c>
      <c r="AO5" s="216"/>
      <c r="AP5" s="217"/>
      <c r="AQ5" s="215" t="s">
        <v>298</v>
      </c>
      <c r="AR5" s="216"/>
      <c r="AS5" s="217"/>
      <c r="AT5" s="215" t="s">
        <v>299</v>
      </c>
      <c r="AU5" s="216"/>
      <c r="AV5" s="217"/>
      <c r="AW5" s="215" t="s">
        <v>300</v>
      </c>
      <c r="AX5" s="216"/>
      <c r="AY5" s="217"/>
      <c r="AZ5" s="215" t="s">
        <v>301</v>
      </c>
      <c r="BA5" s="216"/>
      <c r="BB5" s="217"/>
      <c r="BC5" s="214" t="s">
        <v>225</v>
      </c>
      <c r="BD5" s="214"/>
      <c r="BE5" s="214"/>
      <c r="BF5" s="214" t="s">
        <v>226</v>
      </c>
      <c r="BG5" s="214"/>
      <c r="BH5" s="214"/>
      <c r="BI5" s="213" t="s">
        <v>236</v>
      </c>
      <c r="BJ5" s="213"/>
      <c r="BK5" s="213"/>
      <c r="BL5" s="215" t="s">
        <v>283</v>
      </c>
      <c r="BM5" s="216"/>
      <c r="BN5" s="217"/>
      <c r="BO5" s="215" t="s">
        <v>288</v>
      </c>
      <c r="BP5" s="216"/>
      <c r="BQ5" s="217"/>
      <c r="BR5" s="215" t="s">
        <v>289</v>
      </c>
      <c r="BS5" s="216"/>
      <c r="BT5" s="217"/>
      <c r="BU5" s="213" t="s">
        <v>145</v>
      </c>
      <c r="BV5" s="213"/>
      <c r="BW5" s="213"/>
      <c r="BX5" s="213" t="s">
        <v>217</v>
      </c>
      <c r="BY5" s="213"/>
      <c r="BZ5" s="213"/>
      <c r="CA5" s="213"/>
    </row>
    <row r="6" spans="1:83" s="57" customFormat="1" ht="24" x14ac:dyDescent="0.2">
      <c r="A6" s="56"/>
      <c r="C6" s="45" t="s">
        <v>178</v>
      </c>
      <c r="D6" s="45" t="s">
        <v>179</v>
      </c>
      <c r="E6" s="45" t="s">
        <v>180</v>
      </c>
      <c r="F6" s="58" t="s">
        <v>216</v>
      </c>
      <c r="G6" s="45" t="s">
        <v>178</v>
      </c>
      <c r="H6" s="45" t="s">
        <v>179</v>
      </c>
      <c r="I6" s="45" t="s">
        <v>180</v>
      </c>
      <c r="J6" s="45" t="s">
        <v>178</v>
      </c>
      <c r="K6" s="45" t="s">
        <v>179</v>
      </c>
      <c r="L6" s="45" t="s">
        <v>180</v>
      </c>
      <c r="M6" s="45" t="s">
        <v>178</v>
      </c>
      <c r="N6" s="45" t="s">
        <v>179</v>
      </c>
      <c r="O6" s="45" t="s">
        <v>180</v>
      </c>
      <c r="P6" s="45" t="s">
        <v>178</v>
      </c>
      <c r="Q6" s="45" t="s">
        <v>179</v>
      </c>
      <c r="R6" s="45" t="s">
        <v>180</v>
      </c>
      <c r="S6" s="45" t="s">
        <v>178</v>
      </c>
      <c r="T6" s="45" t="s">
        <v>179</v>
      </c>
      <c r="U6" s="45" t="s">
        <v>180</v>
      </c>
      <c r="V6" s="45" t="s">
        <v>178</v>
      </c>
      <c r="W6" s="45" t="s">
        <v>179</v>
      </c>
      <c r="X6" s="45" t="s">
        <v>180</v>
      </c>
      <c r="Y6" s="45" t="s">
        <v>178</v>
      </c>
      <c r="Z6" s="45" t="s">
        <v>179</v>
      </c>
      <c r="AA6" s="45" t="s">
        <v>180</v>
      </c>
      <c r="AB6" s="45" t="s">
        <v>178</v>
      </c>
      <c r="AC6" s="45" t="s">
        <v>179</v>
      </c>
      <c r="AD6" s="45" t="s">
        <v>180</v>
      </c>
      <c r="AE6" s="45" t="s">
        <v>178</v>
      </c>
      <c r="AF6" s="45" t="s">
        <v>179</v>
      </c>
      <c r="AG6" s="45" t="s">
        <v>180</v>
      </c>
      <c r="AH6" s="45" t="s">
        <v>178</v>
      </c>
      <c r="AI6" s="45" t="s">
        <v>179</v>
      </c>
      <c r="AJ6" s="45" t="s">
        <v>180</v>
      </c>
      <c r="AK6" s="45" t="s">
        <v>178</v>
      </c>
      <c r="AL6" s="45" t="s">
        <v>179</v>
      </c>
      <c r="AM6" s="45" t="s">
        <v>180</v>
      </c>
      <c r="AN6" s="45" t="s">
        <v>178</v>
      </c>
      <c r="AO6" s="45" t="s">
        <v>179</v>
      </c>
      <c r="AP6" s="45" t="s">
        <v>180</v>
      </c>
      <c r="AQ6" s="45" t="s">
        <v>178</v>
      </c>
      <c r="AR6" s="45" t="s">
        <v>179</v>
      </c>
      <c r="AS6" s="45" t="s">
        <v>180</v>
      </c>
      <c r="AT6" s="45" t="s">
        <v>178</v>
      </c>
      <c r="AU6" s="45" t="s">
        <v>179</v>
      </c>
      <c r="AV6" s="45" t="s">
        <v>180</v>
      </c>
      <c r="AW6" s="45" t="s">
        <v>178</v>
      </c>
      <c r="AX6" s="45" t="s">
        <v>179</v>
      </c>
      <c r="AY6" s="45" t="s">
        <v>180</v>
      </c>
      <c r="AZ6" s="45" t="s">
        <v>178</v>
      </c>
      <c r="BA6" s="45" t="s">
        <v>179</v>
      </c>
      <c r="BB6" s="45" t="s">
        <v>180</v>
      </c>
      <c r="BC6" s="45" t="s">
        <v>178</v>
      </c>
      <c r="BD6" s="45" t="s">
        <v>179</v>
      </c>
      <c r="BE6" s="45" t="s">
        <v>180</v>
      </c>
      <c r="BF6" s="45" t="s">
        <v>178</v>
      </c>
      <c r="BG6" s="45" t="s">
        <v>179</v>
      </c>
      <c r="BH6" s="45" t="s">
        <v>180</v>
      </c>
      <c r="BI6" s="45" t="s">
        <v>178</v>
      </c>
      <c r="BJ6" s="45" t="s">
        <v>179</v>
      </c>
      <c r="BK6" s="45" t="s">
        <v>180</v>
      </c>
      <c r="BL6" s="45" t="s">
        <v>178</v>
      </c>
      <c r="BM6" s="45" t="s">
        <v>179</v>
      </c>
      <c r="BN6" s="45" t="s">
        <v>180</v>
      </c>
      <c r="BO6" s="45" t="s">
        <v>178</v>
      </c>
      <c r="BP6" s="45" t="s">
        <v>179</v>
      </c>
      <c r="BQ6" s="45" t="s">
        <v>180</v>
      </c>
      <c r="BR6" s="45" t="s">
        <v>178</v>
      </c>
      <c r="BS6" s="45" t="s">
        <v>179</v>
      </c>
      <c r="BT6" s="45" t="s">
        <v>180</v>
      </c>
      <c r="BU6" s="45" t="s">
        <v>178</v>
      </c>
      <c r="BV6" s="45" t="s">
        <v>179</v>
      </c>
      <c r="BW6" s="45" t="s">
        <v>180</v>
      </c>
      <c r="BX6" s="45" t="s">
        <v>178</v>
      </c>
      <c r="BY6" s="45" t="s">
        <v>179</v>
      </c>
      <c r="BZ6" s="45" t="s">
        <v>180</v>
      </c>
      <c r="CA6" s="59" t="s">
        <v>222</v>
      </c>
      <c r="CC6" s="45" t="s">
        <v>178</v>
      </c>
      <c r="CD6" s="45" t="s">
        <v>179</v>
      </c>
      <c r="CE6" s="45" t="s">
        <v>180</v>
      </c>
    </row>
    <row r="7" spans="1:83" s="62" customFormat="1" x14ac:dyDescent="0.25">
      <c r="A7" s="31" t="s">
        <v>126</v>
      </c>
      <c r="B7" s="31"/>
      <c r="C7" s="31"/>
      <c r="D7" s="31"/>
      <c r="E7" s="31"/>
      <c r="F7" s="76"/>
      <c r="G7" s="31"/>
      <c r="H7" s="31"/>
      <c r="I7" s="31"/>
      <c r="J7" s="31"/>
      <c r="K7" s="31"/>
      <c r="L7" s="91"/>
      <c r="M7" s="91"/>
      <c r="N7" s="91"/>
      <c r="O7" s="91"/>
      <c r="P7" s="91"/>
      <c r="Q7" s="91"/>
      <c r="R7" s="9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>
        <v>1</v>
      </c>
      <c r="BD7" s="31">
        <v>1</v>
      </c>
      <c r="BE7" s="31">
        <v>18</v>
      </c>
      <c r="BF7" s="31">
        <v>1</v>
      </c>
      <c r="BG7" s="31">
        <v>1.29</v>
      </c>
      <c r="BH7" s="31">
        <v>23</v>
      </c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76"/>
      <c r="CC7" s="32">
        <f>SUM(C7,G7,J7,M7,P7,S7,V7,Y7,AB7,AE7,AH7,AK7,AN7,AQ7,AT7,AW7,AZ7,BC7,BF7,BI7,BL7,BO7,BR7,BU7,BX7)</f>
        <v>2</v>
      </c>
      <c r="CD7" s="32">
        <f>SUM(D7,H7,K7,N7,Q7,T7,W7,Z7,AC7,AF7,AI7,AL7,AO7,AR7,AU7,AX7,BA7,BD7,BG7,BJ7,BM7,BP7,BS7,BV7,BY7)</f>
        <v>2.29</v>
      </c>
      <c r="CE7" s="32">
        <f>SUM(E7,I7,L7,O7,R7,U7,X7,AA7,AD7,AG7,AJ7,AM7,AP7,AS7,AV7,AY7,BB7,BE7,BH7,BK7,BN7,BQ7,BT7,BW7,BZ7)</f>
        <v>41</v>
      </c>
    </row>
    <row r="8" spans="1:83" s="62" customFormat="1" x14ac:dyDescent="0.25">
      <c r="A8" s="31" t="s">
        <v>127</v>
      </c>
      <c r="B8" s="31"/>
      <c r="C8" s="31"/>
      <c r="D8" s="31"/>
      <c r="E8" s="31"/>
      <c r="F8" s="76"/>
      <c r="G8" s="31"/>
      <c r="H8" s="31"/>
      <c r="I8" s="31"/>
      <c r="J8" s="31"/>
      <c r="K8" s="31"/>
      <c r="L8" s="155"/>
      <c r="M8" s="155"/>
      <c r="N8" s="155"/>
      <c r="O8" s="155"/>
      <c r="P8" s="155"/>
      <c r="Q8" s="155"/>
      <c r="R8" s="1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>
        <v>1</v>
      </c>
      <c r="BP8" s="31">
        <v>1</v>
      </c>
      <c r="BQ8" s="31">
        <v>18</v>
      </c>
      <c r="BR8" s="31">
        <v>1</v>
      </c>
      <c r="BS8" s="31">
        <v>0.5</v>
      </c>
      <c r="BT8" s="31">
        <v>9</v>
      </c>
      <c r="BU8" s="31"/>
      <c r="BV8" s="31"/>
      <c r="BW8" s="31"/>
      <c r="BX8" s="31">
        <v>1</v>
      </c>
      <c r="BY8" s="31">
        <v>1</v>
      </c>
      <c r="BZ8" s="31">
        <v>24</v>
      </c>
      <c r="CA8" s="76" t="s">
        <v>284</v>
      </c>
      <c r="CC8" s="32">
        <f t="shared" ref="CC8:CC15" si="0">SUM(C8,G8,J8,M8,P8,S8,V8,Y8,AB8,AE8,AH8,AK8,AN8,AQ8,AT8,AW8,AZ8,BC8,BF8,BI8,BL8,BO8,BR8,BU8,BX8)</f>
        <v>3</v>
      </c>
      <c r="CD8" s="32">
        <f t="shared" ref="CD8:CD15" si="1">SUM(D8,H8,K8,N8,Q8,T8,W8,Z8,AC8,AF8,AI8,AL8,AO8,AR8,AU8,AX8,BA8,BD8,BG8,BJ8,BM8,BP8,BS8,BV8,BY8)</f>
        <v>2.5</v>
      </c>
      <c r="CE8" s="32">
        <f t="shared" ref="CE8:CE15" si="2">SUM(E8,I8,L8,O8,R8,U8,X8,AA8,AD8,AG8,AJ8,AM8,AP8,AS8,AV8,AY8,BB8,BE8,BH8,BK8,BN8,BQ8,BT8,BW8,BZ8)</f>
        <v>51</v>
      </c>
    </row>
    <row r="9" spans="1:83" s="80" customFormat="1" x14ac:dyDescent="0.25">
      <c r="A9" s="79" t="s">
        <v>128</v>
      </c>
      <c r="B9" s="79"/>
      <c r="C9" s="79"/>
      <c r="D9" s="79"/>
      <c r="E9" s="79"/>
      <c r="F9" s="79"/>
      <c r="G9" s="79">
        <v>2</v>
      </c>
      <c r="H9" s="79">
        <v>2</v>
      </c>
      <c r="I9" s="79">
        <v>72</v>
      </c>
      <c r="J9" s="79"/>
      <c r="K9" s="79"/>
      <c r="L9" s="78"/>
      <c r="M9" s="78"/>
      <c r="N9" s="78"/>
      <c r="O9" s="78"/>
      <c r="P9" s="78">
        <v>1</v>
      </c>
      <c r="Q9" s="78">
        <v>0.5</v>
      </c>
      <c r="R9" s="78">
        <v>18</v>
      </c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>
        <v>5</v>
      </c>
      <c r="BM9" s="79">
        <v>5</v>
      </c>
      <c r="BN9" s="79">
        <v>90</v>
      </c>
      <c r="BO9" s="79"/>
      <c r="BP9" s="79"/>
      <c r="BQ9" s="79"/>
      <c r="BR9" s="79"/>
      <c r="BS9" s="79"/>
      <c r="BT9" s="79"/>
      <c r="BU9" s="79"/>
      <c r="BV9" s="79"/>
      <c r="BW9" s="79"/>
      <c r="BX9" s="79">
        <v>1</v>
      </c>
      <c r="BY9" s="79">
        <v>0.17</v>
      </c>
      <c r="BZ9" s="79">
        <v>4</v>
      </c>
      <c r="CA9" s="79" t="s">
        <v>284</v>
      </c>
      <c r="CC9" s="158">
        <f t="shared" si="0"/>
        <v>9</v>
      </c>
      <c r="CD9" s="158">
        <f t="shared" si="1"/>
        <v>7.67</v>
      </c>
      <c r="CE9" s="158">
        <f t="shared" si="2"/>
        <v>184</v>
      </c>
    </row>
    <row r="10" spans="1:83" s="150" customFormat="1" x14ac:dyDescent="0.25">
      <c r="A10" s="86" t="s">
        <v>129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C10" s="156">
        <f t="shared" si="0"/>
        <v>0</v>
      </c>
      <c r="CD10" s="156">
        <f t="shared" si="1"/>
        <v>0</v>
      </c>
      <c r="CE10" s="156">
        <f t="shared" si="2"/>
        <v>0</v>
      </c>
    </row>
    <row r="11" spans="1:83" s="80" customFormat="1" ht="38.25" customHeight="1" x14ac:dyDescent="0.25">
      <c r="A11" s="79" t="s">
        <v>130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157"/>
      <c r="M11" s="157"/>
      <c r="N11" s="157"/>
      <c r="O11" s="157"/>
      <c r="P11" s="157">
        <v>2</v>
      </c>
      <c r="Q11" s="157">
        <v>2</v>
      </c>
      <c r="R11" s="157">
        <v>72</v>
      </c>
      <c r="S11" s="79"/>
      <c r="T11" s="79"/>
      <c r="U11" s="79"/>
      <c r="V11" s="79">
        <v>1</v>
      </c>
      <c r="W11" s="79">
        <v>1</v>
      </c>
      <c r="X11" s="79">
        <v>18</v>
      </c>
      <c r="Y11" s="79">
        <v>1</v>
      </c>
      <c r="Z11" s="79">
        <v>1</v>
      </c>
      <c r="AA11" s="79">
        <v>18</v>
      </c>
      <c r="AB11" s="79">
        <v>1</v>
      </c>
      <c r="AC11" s="79">
        <v>1</v>
      </c>
      <c r="AD11" s="79">
        <v>18</v>
      </c>
      <c r="AE11" s="79">
        <v>1</v>
      </c>
      <c r="AF11" s="79">
        <v>0.5</v>
      </c>
      <c r="AG11" s="79">
        <v>9</v>
      </c>
      <c r="AH11" s="79">
        <v>2</v>
      </c>
      <c r="AI11" s="79">
        <v>2.5</v>
      </c>
      <c r="AJ11" s="79">
        <v>45</v>
      </c>
      <c r="AK11" s="79">
        <v>1</v>
      </c>
      <c r="AL11" s="79">
        <v>1</v>
      </c>
      <c r="AM11" s="79">
        <v>18</v>
      </c>
      <c r="AN11" s="79">
        <v>1</v>
      </c>
      <c r="AO11" s="79">
        <v>1</v>
      </c>
      <c r="AP11" s="79">
        <v>18</v>
      </c>
      <c r="AQ11" s="79">
        <v>1</v>
      </c>
      <c r="AR11" s="79">
        <v>1</v>
      </c>
      <c r="AS11" s="79">
        <v>18</v>
      </c>
      <c r="AT11" s="79">
        <v>1</v>
      </c>
      <c r="AU11" s="79">
        <v>1</v>
      </c>
      <c r="AV11" s="79">
        <v>18</v>
      </c>
      <c r="AW11" s="79">
        <v>1</v>
      </c>
      <c r="AX11" s="79">
        <v>0.5</v>
      </c>
      <c r="AY11" s="79">
        <v>9</v>
      </c>
      <c r="AZ11" s="79"/>
      <c r="BA11" s="79">
        <v>0.5</v>
      </c>
      <c r="BB11" s="79">
        <v>9</v>
      </c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C11" s="158">
        <f t="shared" si="0"/>
        <v>13</v>
      </c>
      <c r="CD11" s="158">
        <f t="shared" si="1"/>
        <v>13</v>
      </c>
      <c r="CE11" s="158">
        <f t="shared" si="2"/>
        <v>270</v>
      </c>
    </row>
    <row r="12" spans="1:83" s="62" customFormat="1" x14ac:dyDescent="0.25">
      <c r="A12" s="31" t="s">
        <v>157</v>
      </c>
      <c r="B12" s="31"/>
      <c r="C12" s="31"/>
      <c r="D12" s="31"/>
      <c r="E12" s="31"/>
      <c r="F12" s="76"/>
      <c r="G12" s="31"/>
      <c r="H12" s="31"/>
      <c r="I12" s="31"/>
      <c r="J12" s="31"/>
      <c r="K12" s="31"/>
      <c r="L12" s="91"/>
      <c r="M12" s="91"/>
      <c r="N12" s="91"/>
      <c r="O12" s="91"/>
      <c r="P12" s="91">
        <v>2</v>
      </c>
      <c r="Q12" s="91">
        <v>2</v>
      </c>
      <c r="R12" s="91">
        <v>72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>
        <v>3</v>
      </c>
      <c r="BJ12" s="31">
        <v>3</v>
      </c>
      <c r="BK12" s="31">
        <v>54</v>
      </c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76"/>
      <c r="CC12" s="32">
        <f t="shared" si="0"/>
        <v>5</v>
      </c>
      <c r="CD12" s="32">
        <f t="shared" si="1"/>
        <v>5</v>
      </c>
      <c r="CE12" s="32">
        <f t="shared" si="2"/>
        <v>126</v>
      </c>
    </row>
    <row r="13" spans="1:83" s="150" customFormat="1" x14ac:dyDescent="0.25">
      <c r="A13" s="86" t="s">
        <v>131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C13" s="156">
        <f t="shared" si="0"/>
        <v>0</v>
      </c>
      <c r="CD13" s="156">
        <f t="shared" si="1"/>
        <v>0</v>
      </c>
      <c r="CE13" s="156">
        <f t="shared" si="2"/>
        <v>0</v>
      </c>
    </row>
    <row r="14" spans="1:83" s="62" customFormat="1" x14ac:dyDescent="0.25">
      <c r="A14" s="31" t="s">
        <v>132</v>
      </c>
      <c r="B14" s="31"/>
      <c r="C14" s="31"/>
      <c r="D14" s="31"/>
      <c r="E14" s="31"/>
      <c r="F14" s="76"/>
      <c r="G14" s="31">
        <v>1</v>
      </c>
      <c r="H14" s="31">
        <v>1</v>
      </c>
      <c r="I14" s="31">
        <v>36</v>
      </c>
      <c r="J14" s="31"/>
      <c r="K14" s="31"/>
      <c r="L14" s="91"/>
      <c r="M14" s="91"/>
      <c r="N14" s="91"/>
      <c r="O14" s="91"/>
      <c r="P14" s="91"/>
      <c r="Q14" s="91"/>
      <c r="R14" s="91"/>
      <c r="S14" s="31">
        <v>1</v>
      </c>
      <c r="T14" s="31">
        <v>1</v>
      </c>
      <c r="U14" s="31">
        <v>18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76"/>
      <c r="CC14" s="32">
        <f t="shared" si="0"/>
        <v>2</v>
      </c>
      <c r="CD14" s="32">
        <f t="shared" si="1"/>
        <v>2</v>
      </c>
      <c r="CE14" s="32">
        <f t="shared" si="2"/>
        <v>54</v>
      </c>
    </row>
    <row r="15" spans="1:83" s="150" customFormat="1" x14ac:dyDescent="0.2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C15" s="156">
        <f t="shared" si="0"/>
        <v>0</v>
      </c>
      <c r="CD15" s="156">
        <f t="shared" si="1"/>
        <v>0</v>
      </c>
      <c r="CE15" s="156">
        <f t="shared" si="2"/>
        <v>0</v>
      </c>
    </row>
    <row r="16" spans="1:83" x14ac:dyDescent="0.25">
      <c r="A16" s="3" t="s">
        <v>153</v>
      </c>
      <c r="B16" s="3"/>
      <c r="C16" s="3">
        <f>SUM(C7:C14)</f>
        <v>0</v>
      </c>
      <c r="D16" s="3">
        <f t="shared" ref="D16:BO16" si="3">SUM(D7:D14)</f>
        <v>0</v>
      </c>
      <c r="E16" s="3">
        <f t="shared" si="3"/>
        <v>0</v>
      </c>
      <c r="F16" s="3">
        <f t="shared" si="3"/>
        <v>0</v>
      </c>
      <c r="G16" s="3">
        <f t="shared" si="3"/>
        <v>3</v>
      </c>
      <c r="H16" s="3">
        <f t="shared" si="3"/>
        <v>3</v>
      </c>
      <c r="I16" s="3">
        <f t="shared" si="3"/>
        <v>108</v>
      </c>
      <c r="J16" s="3">
        <f t="shared" si="3"/>
        <v>0</v>
      </c>
      <c r="K16" s="3">
        <f t="shared" si="3"/>
        <v>0</v>
      </c>
      <c r="L16" s="3">
        <f t="shared" si="3"/>
        <v>0</v>
      </c>
      <c r="M16" s="3">
        <f t="shared" si="3"/>
        <v>0</v>
      </c>
      <c r="N16" s="3">
        <f t="shared" si="3"/>
        <v>0</v>
      </c>
      <c r="O16" s="3">
        <f t="shared" si="3"/>
        <v>0</v>
      </c>
      <c r="P16" s="3">
        <f t="shared" si="3"/>
        <v>5</v>
      </c>
      <c r="Q16" s="3">
        <f t="shared" si="3"/>
        <v>4.5</v>
      </c>
      <c r="R16" s="3">
        <f t="shared" si="3"/>
        <v>162</v>
      </c>
      <c r="S16" s="3">
        <f t="shared" si="3"/>
        <v>1</v>
      </c>
      <c r="T16" s="3">
        <f t="shared" si="3"/>
        <v>1</v>
      </c>
      <c r="U16" s="3">
        <f t="shared" si="3"/>
        <v>18</v>
      </c>
      <c r="V16" s="3">
        <f t="shared" si="3"/>
        <v>1</v>
      </c>
      <c r="W16" s="3">
        <f t="shared" si="3"/>
        <v>1</v>
      </c>
      <c r="X16" s="3">
        <f t="shared" si="3"/>
        <v>18</v>
      </c>
      <c r="Y16" s="3">
        <f t="shared" si="3"/>
        <v>1</v>
      </c>
      <c r="Z16" s="3">
        <f t="shared" si="3"/>
        <v>1</v>
      </c>
      <c r="AA16" s="3">
        <f t="shared" si="3"/>
        <v>18</v>
      </c>
      <c r="AB16" s="3">
        <f t="shared" si="3"/>
        <v>1</v>
      </c>
      <c r="AC16" s="3">
        <f t="shared" si="3"/>
        <v>1</v>
      </c>
      <c r="AD16" s="3">
        <f t="shared" si="3"/>
        <v>18</v>
      </c>
      <c r="AE16" s="3">
        <f t="shared" si="3"/>
        <v>1</v>
      </c>
      <c r="AF16" s="3">
        <f t="shared" si="3"/>
        <v>0.5</v>
      </c>
      <c r="AG16" s="3">
        <f t="shared" si="3"/>
        <v>9</v>
      </c>
      <c r="AH16" s="3">
        <f t="shared" si="3"/>
        <v>2</v>
      </c>
      <c r="AI16" s="3">
        <f t="shared" si="3"/>
        <v>2.5</v>
      </c>
      <c r="AJ16" s="3">
        <f t="shared" si="3"/>
        <v>45</v>
      </c>
      <c r="AK16" s="3">
        <f t="shared" si="3"/>
        <v>1</v>
      </c>
      <c r="AL16" s="3">
        <f t="shared" si="3"/>
        <v>1</v>
      </c>
      <c r="AM16" s="3">
        <f t="shared" si="3"/>
        <v>18</v>
      </c>
      <c r="AN16" s="3">
        <f t="shared" si="3"/>
        <v>1</v>
      </c>
      <c r="AO16" s="3">
        <f t="shared" si="3"/>
        <v>1</v>
      </c>
      <c r="AP16" s="3">
        <f t="shared" si="3"/>
        <v>18</v>
      </c>
      <c r="AQ16" s="3">
        <f t="shared" si="3"/>
        <v>1</v>
      </c>
      <c r="AR16" s="3">
        <f t="shared" si="3"/>
        <v>1</v>
      </c>
      <c r="AS16" s="3">
        <f t="shared" si="3"/>
        <v>18</v>
      </c>
      <c r="AT16" s="3">
        <f t="shared" si="3"/>
        <v>1</v>
      </c>
      <c r="AU16" s="3">
        <f t="shared" si="3"/>
        <v>1</v>
      </c>
      <c r="AV16" s="3">
        <f t="shared" si="3"/>
        <v>18</v>
      </c>
      <c r="AW16" s="3">
        <f t="shared" si="3"/>
        <v>1</v>
      </c>
      <c r="AX16" s="3">
        <f t="shared" si="3"/>
        <v>0.5</v>
      </c>
      <c r="AY16" s="3">
        <f t="shared" si="3"/>
        <v>9</v>
      </c>
      <c r="AZ16" s="3">
        <f t="shared" si="3"/>
        <v>0</v>
      </c>
      <c r="BA16" s="3">
        <f t="shared" si="3"/>
        <v>0.5</v>
      </c>
      <c r="BB16" s="3">
        <f t="shared" si="3"/>
        <v>9</v>
      </c>
      <c r="BC16" s="3">
        <f t="shared" si="3"/>
        <v>1</v>
      </c>
      <c r="BD16" s="3">
        <f t="shared" si="3"/>
        <v>1</v>
      </c>
      <c r="BE16" s="3">
        <f t="shared" si="3"/>
        <v>18</v>
      </c>
      <c r="BF16" s="3">
        <f t="shared" si="3"/>
        <v>1</v>
      </c>
      <c r="BG16" s="3">
        <f t="shared" si="3"/>
        <v>1.29</v>
      </c>
      <c r="BH16" s="3">
        <f t="shared" si="3"/>
        <v>23</v>
      </c>
      <c r="BI16" s="3">
        <f t="shared" si="3"/>
        <v>3</v>
      </c>
      <c r="BJ16" s="3">
        <f t="shared" si="3"/>
        <v>3</v>
      </c>
      <c r="BK16" s="3">
        <f t="shared" si="3"/>
        <v>54</v>
      </c>
      <c r="BL16" s="3">
        <f t="shared" si="3"/>
        <v>5</v>
      </c>
      <c r="BM16" s="3">
        <f t="shared" si="3"/>
        <v>5</v>
      </c>
      <c r="BN16" s="3">
        <f t="shared" si="3"/>
        <v>90</v>
      </c>
      <c r="BO16" s="3">
        <f t="shared" si="3"/>
        <v>1</v>
      </c>
      <c r="BP16" s="3">
        <f t="shared" ref="BP16:BZ16" si="4">SUM(BP7:BP14)</f>
        <v>1</v>
      </c>
      <c r="BQ16" s="3">
        <f t="shared" si="4"/>
        <v>18</v>
      </c>
      <c r="BR16" s="3">
        <f t="shared" si="4"/>
        <v>1</v>
      </c>
      <c r="BS16" s="3">
        <f t="shared" si="4"/>
        <v>0.5</v>
      </c>
      <c r="BT16" s="3">
        <f t="shared" si="4"/>
        <v>9</v>
      </c>
      <c r="BU16" s="3">
        <f t="shared" si="4"/>
        <v>0</v>
      </c>
      <c r="BV16" s="3">
        <f t="shared" si="4"/>
        <v>0</v>
      </c>
      <c r="BW16" s="3">
        <f t="shared" si="4"/>
        <v>0</v>
      </c>
      <c r="BX16" s="3">
        <f t="shared" si="4"/>
        <v>2</v>
      </c>
      <c r="BY16" s="3">
        <f t="shared" si="4"/>
        <v>1.17</v>
      </c>
      <c r="BZ16" s="3">
        <f t="shared" si="4"/>
        <v>28</v>
      </c>
      <c r="CA16" s="36"/>
      <c r="CC16" s="32"/>
      <c r="CD16" s="53"/>
      <c r="CE16" s="53"/>
    </row>
    <row r="18" spans="70:83" x14ac:dyDescent="0.25">
      <c r="BR18">
        <f>SUM(C16,G16,J16,M16,P16,S16,V16,Y16,AB16,AE16,AH16,AK16,AN16,AQ16,AT16,AW16,AZ16,BC16,BF16,BI16,BL16,BO16,BR16,BU16,BX16)</f>
        <v>34</v>
      </c>
      <c r="BS18">
        <f>SUM(D16,H16,K16,N16,Q16,T16,W16,Z16,AC16,AF16,AI16,AL16,AO16,AR16,AU16,AX16,BA16,BD16,BG16,BJ16,BM16,BP16,BS16,BV16,BY16)</f>
        <v>32.46</v>
      </c>
      <c r="BT18">
        <f>SUM(E16,I16,L16,O16,R16,U16,X16,AA16,AD16,AG16,AJ16,AM16,AP16,AS16,AV16,AY16,BB16,BE16,BH16,BK16,BN16,BQ16,BT16,BW16,BZ16)</f>
        <v>726</v>
      </c>
      <c r="BW18">
        <f>SUM(C16:BZ16)</f>
        <v>792.45999999999992</v>
      </c>
      <c r="CC18">
        <f>SUM(CC7:CC15)</f>
        <v>34</v>
      </c>
      <c r="CD18">
        <f>SUM(CD7:CD15)</f>
        <v>32.46</v>
      </c>
      <c r="CE18">
        <f>SUM(CE7:CE15)</f>
        <v>726</v>
      </c>
    </row>
    <row r="20" spans="70:83" x14ac:dyDescent="0.25">
      <c r="BT20">
        <f>SUM(BR18:BT18)</f>
        <v>792.46</v>
      </c>
      <c r="CC20">
        <f>SUM(CC18:CE18)</f>
        <v>792.46</v>
      </c>
    </row>
    <row r="22" spans="70:83" x14ac:dyDescent="0.25">
      <c r="BT22">
        <f>SUM(S16,V16,Y16,AB16,AE16,AH16,AK16,AN16,AQ16,AT16,AW16,AZ16,BC16,BF16,BI16,BL16,BO16,BR16)</f>
        <v>24</v>
      </c>
      <c r="BU22">
        <f>SUM(T16,W16,Z16,AC16,AF16,AI16,AL16,AO16,AR16,AU16,AX16,BA16,BD16,BG16,BJ16,BM16,BP16,BS16)</f>
        <v>23.79</v>
      </c>
      <c r="BV22">
        <f>SUM(U16,X16,AA16,AD16,AG16,AJ16,AM16,AP16,AS16,AV16,AY16,BB16,BE16,BH16,BK16,BN16,BQ16,BT16)</f>
        <v>428</v>
      </c>
    </row>
  </sheetData>
  <mergeCells count="27">
    <mergeCell ref="A4:A5"/>
    <mergeCell ref="C4:F5"/>
    <mergeCell ref="G4:I5"/>
    <mergeCell ref="S4:BK4"/>
    <mergeCell ref="J4:L5"/>
    <mergeCell ref="M4:O5"/>
    <mergeCell ref="P4:R5"/>
    <mergeCell ref="V5:X5"/>
    <mergeCell ref="Y5:AA5"/>
    <mergeCell ref="AB5:AD5"/>
    <mergeCell ref="AE5:AG5"/>
    <mergeCell ref="AH5:AJ5"/>
    <mergeCell ref="AK5:AM5"/>
    <mergeCell ref="AN5:AP5"/>
    <mergeCell ref="AQ5:AS5"/>
    <mergeCell ref="AT5:AV5"/>
    <mergeCell ref="BX5:CA5"/>
    <mergeCell ref="BU5:BW5"/>
    <mergeCell ref="S5:U5"/>
    <mergeCell ref="BC5:BE5"/>
    <mergeCell ref="BF5:BH5"/>
    <mergeCell ref="BI5:BK5"/>
    <mergeCell ref="BL5:BN5"/>
    <mergeCell ref="BO5:BQ5"/>
    <mergeCell ref="BR5:BT5"/>
    <mergeCell ref="AW5:AY5"/>
    <mergeCell ref="AZ5:B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"/>
  <sheetViews>
    <sheetView workbookViewId="0">
      <selection activeCell="K13" sqref="A13:XFD13"/>
    </sheetView>
  </sheetViews>
  <sheetFormatPr defaultRowHeight="15" x14ac:dyDescent="0.25"/>
  <cols>
    <col min="1" max="1" width="11" customWidth="1"/>
    <col min="2" max="2" width="7.85546875" customWidth="1"/>
    <col min="22" max="23" width="10.28515625" bestFit="1" customWidth="1"/>
  </cols>
  <sheetData>
    <row r="1" spans="1:23" ht="18.75" x14ac:dyDescent="0.3">
      <c r="A1" s="230" t="s">
        <v>223</v>
      </c>
      <c r="B1" s="230"/>
    </row>
    <row r="4" spans="1:23" ht="15" customHeight="1" x14ac:dyDescent="0.25">
      <c r="A4" s="218" t="s">
        <v>0</v>
      </c>
      <c r="C4" s="219" t="s">
        <v>221</v>
      </c>
      <c r="D4" s="219"/>
      <c r="E4" s="200"/>
      <c r="F4" s="164" t="s">
        <v>152</v>
      </c>
      <c r="G4" s="164"/>
      <c r="H4" s="220" t="s">
        <v>139</v>
      </c>
      <c r="I4" s="222"/>
      <c r="J4" s="220" t="s">
        <v>150</v>
      </c>
      <c r="K4" s="222"/>
      <c r="L4" s="220" t="s">
        <v>140</v>
      </c>
      <c r="M4" s="222"/>
      <c r="N4" s="220" t="s">
        <v>233</v>
      </c>
      <c r="O4" s="222"/>
      <c r="P4" s="226" t="s">
        <v>145</v>
      </c>
      <c r="Q4" s="227"/>
      <c r="R4" s="55"/>
      <c r="S4" s="55"/>
      <c r="T4" s="28"/>
    </row>
    <row r="5" spans="1:23" ht="30" customHeight="1" x14ac:dyDescent="0.25">
      <c r="A5" s="218"/>
      <c r="C5" s="200"/>
      <c r="D5" s="200"/>
      <c r="E5" s="200"/>
      <c r="F5" s="164"/>
      <c r="G5" s="164"/>
      <c r="H5" s="223"/>
      <c r="I5" s="225"/>
      <c r="J5" s="223"/>
      <c r="K5" s="225"/>
      <c r="L5" s="223"/>
      <c r="M5" s="225"/>
      <c r="N5" s="223"/>
      <c r="O5" s="225"/>
      <c r="P5" s="228"/>
      <c r="Q5" s="229"/>
      <c r="R5" s="213" t="s">
        <v>217</v>
      </c>
      <c r="S5" s="213"/>
      <c r="T5" s="213"/>
    </row>
    <row r="6" spans="1:23" s="57" customFormat="1" ht="78" x14ac:dyDescent="0.2">
      <c r="A6" s="56"/>
      <c r="C6" s="63" t="s">
        <v>229</v>
      </c>
      <c r="D6" s="63" t="s">
        <v>230</v>
      </c>
      <c r="E6" s="58" t="s">
        <v>216</v>
      </c>
      <c r="F6" s="63" t="s">
        <v>229</v>
      </c>
      <c r="G6" s="63" t="s">
        <v>230</v>
      </c>
      <c r="H6" s="63" t="s">
        <v>229</v>
      </c>
      <c r="I6" s="63" t="s">
        <v>230</v>
      </c>
      <c r="J6" s="63" t="s">
        <v>229</v>
      </c>
      <c r="K6" s="63" t="s">
        <v>230</v>
      </c>
      <c r="L6" s="63" t="s">
        <v>229</v>
      </c>
      <c r="M6" s="63" t="s">
        <v>230</v>
      </c>
      <c r="N6" s="63" t="s">
        <v>229</v>
      </c>
      <c r="O6" s="63" t="s">
        <v>230</v>
      </c>
      <c r="P6" s="63" t="s">
        <v>229</v>
      </c>
      <c r="Q6" s="63" t="s">
        <v>230</v>
      </c>
      <c r="R6" s="63" t="s">
        <v>229</v>
      </c>
      <c r="S6" s="63" t="s">
        <v>230</v>
      </c>
      <c r="T6" s="59" t="s">
        <v>222</v>
      </c>
      <c r="V6" s="63" t="s">
        <v>229</v>
      </c>
      <c r="W6" s="63" t="s">
        <v>230</v>
      </c>
    </row>
    <row r="7" spans="1:23" s="21" customFormat="1" x14ac:dyDescent="0.25">
      <c r="A7" s="20" t="s">
        <v>126</v>
      </c>
      <c r="B7" s="20"/>
      <c r="C7" s="20"/>
      <c r="D7" s="20"/>
      <c r="E7" s="26"/>
      <c r="F7" s="20"/>
      <c r="G7" s="20"/>
      <c r="H7" s="20"/>
      <c r="I7" s="22"/>
      <c r="J7" s="22"/>
      <c r="K7" s="22"/>
      <c r="L7" s="22"/>
      <c r="M7" s="22"/>
      <c r="N7" s="20"/>
      <c r="O7" s="20"/>
      <c r="P7" s="20"/>
      <c r="Q7" s="20"/>
      <c r="R7" s="20"/>
      <c r="S7" s="20"/>
      <c r="T7" s="26"/>
      <c r="V7" s="20">
        <f>SUM(C7,F7,H7,J7,L7,N7,P7,R7)</f>
        <v>0</v>
      </c>
      <c r="W7" s="20">
        <f>SUM(D7,G7,I7,K7,M7,O7,Q7,S7)</f>
        <v>0</v>
      </c>
    </row>
    <row r="8" spans="1:23" s="21" customFormat="1" x14ac:dyDescent="0.25">
      <c r="A8" s="31" t="s">
        <v>127</v>
      </c>
      <c r="B8" s="20"/>
      <c r="C8" s="20"/>
      <c r="D8" s="20"/>
      <c r="E8" s="26"/>
      <c r="F8" s="20"/>
      <c r="G8" s="20"/>
      <c r="H8" s="20"/>
      <c r="I8" s="25"/>
      <c r="J8" s="25"/>
      <c r="K8" s="25"/>
      <c r="L8" s="25"/>
      <c r="M8" s="25"/>
      <c r="N8" s="20"/>
      <c r="O8" s="20"/>
      <c r="P8" s="20"/>
      <c r="Q8" s="20"/>
      <c r="R8" s="20"/>
      <c r="S8" s="20"/>
      <c r="T8" s="26"/>
      <c r="V8" s="20">
        <f t="shared" ref="V8:V14" si="0">SUM(C8,F8,H8,J8,L8,N8,P8,R8)</f>
        <v>0</v>
      </c>
      <c r="W8" s="20">
        <f t="shared" ref="W8:W14" si="1">SUM(D8,G8,I8,K8,M8,O8,Q8,S8)</f>
        <v>0</v>
      </c>
    </row>
    <row r="9" spans="1:23" s="21" customFormat="1" x14ac:dyDescent="0.25">
      <c r="A9" s="20" t="s">
        <v>128</v>
      </c>
      <c r="B9" s="20"/>
      <c r="C9" s="20">
        <v>1</v>
      </c>
      <c r="D9" s="20">
        <v>1</v>
      </c>
      <c r="E9" s="26"/>
      <c r="F9" s="20"/>
      <c r="G9" s="20"/>
      <c r="H9" s="20"/>
      <c r="I9" s="22"/>
      <c r="J9" s="22"/>
      <c r="K9" s="22"/>
      <c r="L9" s="22"/>
      <c r="M9" s="22"/>
      <c r="N9" s="20"/>
      <c r="O9" s="20"/>
      <c r="P9" s="20"/>
      <c r="Q9" s="20"/>
      <c r="R9" s="20"/>
      <c r="S9" s="20"/>
      <c r="T9" s="26"/>
      <c r="V9" s="20">
        <f t="shared" si="0"/>
        <v>1</v>
      </c>
      <c r="W9" s="20">
        <f t="shared" si="1"/>
        <v>1</v>
      </c>
    </row>
    <row r="10" spans="1:23" s="15" customFormat="1" x14ac:dyDescent="0.25">
      <c r="A10" s="20" t="s">
        <v>129</v>
      </c>
      <c r="B10" s="14"/>
      <c r="C10" s="14"/>
      <c r="D10" s="14"/>
      <c r="E10" s="27"/>
      <c r="F10" s="14">
        <v>0</v>
      </c>
      <c r="G10" s="14">
        <v>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7"/>
      <c r="V10" s="20">
        <f t="shared" si="0"/>
        <v>0</v>
      </c>
      <c r="W10" s="20">
        <f t="shared" si="1"/>
        <v>1</v>
      </c>
    </row>
    <row r="11" spans="1:23" s="21" customFormat="1" ht="38.25" customHeight="1" x14ac:dyDescent="0.25">
      <c r="A11" s="20" t="s">
        <v>130</v>
      </c>
      <c r="B11" s="20"/>
      <c r="C11" s="20"/>
      <c r="D11" s="20"/>
      <c r="E11" s="26"/>
      <c r="F11" s="20"/>
      <c r="G11" s="20"/>
      <c r="H11" s="20"/>
      <c r="I11" s="54"/>
      <c r="J11" s="54"/>
      <c r="K11" s="54"/>
      <c r="L11" s="54"/>
      <c r="M11" s="54"/>
      <c r="N11" s="20">
        <v>4</v>
      </c>
      <c r="O11" s="20">
        <v>4</v>
      </c>
      <c r="P11" s="20"/>
      <c r="Q11" s="20"/>
      <c r="R11" s="20"/>
      <c r="S11" s="20"/>
      <c r="T11" s="26"/>
      <c r="V11" s="20">
        <f t="shared" si="0"/>
        <v>4</v>
      </c>
      <c r="W11" s="20">
        <f t="shared" si="1"/>
        <v>4</v>
      </c>
    </row>
    <row r="12" spans="1:23" s="21" customFormat="1" x14ac:dyDescent="0.25">
      <c r="A12" s="20" t="s">
        <v>157</v>
      </c>
      <c r="B12" s="20"/>
      <c r="C12" s="20"/>
      <c r="D12" s="20"/>
      <c r="E12" s="26"/>
      <c r="F12" s="20">
        <v>1</v>
      </c>
      <c r="G12" s="20">
        <v>0</v>
      </c>
      <c r="H12" s="20"/>
      <c r="I12" s="22"/>
      <c r="J12" s="22"/>
      <c r="K12" s="22"/>
      <c r="L12" s="22"/>
      <c r="M12" s="22"/>
      <c r="N12" s="20">
        <v>1</v>
      </c>
      <c r="O12" s="20">
        <v>1</v>
      </c>
      <c r="P12" s="20"/>
      <c r="Q12" s="20"/>
      <c r="R12" s="20"/>
      <c r="S12" s="20"/>
      <c r="T12" s="26"/>
      <c r="V12" s="20">
        <f t="shared" si="0"/>
        <v>2</v>
      </c>
      <c r="W12" s="20">
        <f t="shared" si="1"/>
        <v>1</v>
      </c>
    </row>
    <row r="13" spans="1:23" s="21" customFormat="1" x14ac:dyDescent="0.25">
      <c r="A13" s="20" t="s">
        <v>131</v>
      </c>
      <c r="B13" s="20"/>
      <c r="C13" s="20"/>
      <c r="D13" s="20"/>
      <c r="E13" s="26"/>
      <c r="F13" s="20"/>
      <c r="G13" s="20"/>
      <c r="H13" s="20"/>
      <c r="I13" s="20"/>
      <c r="J13" s="20"/>
      <c r="K13" s="20"/>
      <c r="L13" s="20"/>
      <c r="M13" s="20"/>
      <c r="N13" s="20">
        <v>4</v>
      </c>
      <c r="O13" s="20">
        <v>4</v>
      </c>
      <c r="P13" s="20"/>
      <c r="Q13" s="20"/>
      <c r="R13" s="20"/>
      <c r="S13" s="20"/>
      <c r="T13" s="26"/>
      <c r="V13" s="20">
        <f t="shared" si="0"/>
        <v>4</v>
      </c>
      <c r="W13" s="20">
        <f t="shared" si="1"/>
        <v>4</v>
      </c>
    </row>
    <row r="14" spans="1:23" s="15" customFormat="1" x14ac:dyDescent="0.25">
      <c r="A14" s="20" t="s">
        <v>132</v>
      </c>
      <c r="B14" s="14"/>
      <c r="C14" s="14"/>
      <c r="D14" s="14"/>
      <c r="E14" s="27"/>
      <c r="F14" s="14"/>
      <c r="G14" s="14"/>
      <c r="H14" s="14"/>
      <c r="I14" s="17"/>
      <c r="J14" s="17"/>
      <c r="K14" s="17"/>
      <c r="L14" s="17"/>
      <c r="M14" s="17"/>
      <c r="N14" s="14"/>
      <c r="O14" s="14"/>
      <c r="P14" s="14"/>
      <c r="Q14" s="14"/>
      <c r="R14" s="14"/>
      <c r="S14" s="14"/>
      <c r="T14" s="27"/>
      <c r="V14" s="20">
        <f t="shared" si="0"/>
        <v>0</v>
      </c>
      <c r="W14" s="20">
        <f t="shared" si="1"/>
        <v>0</v>
      </c>
    </row>
    <row r="15" spans="1:23" s="15" customFormat="1" x14ac:dyDescent="0.25">
      <c r="A15" s="14"/>
      <c r="B15" s="14"/>
      <c r="C15" s="14"/>
      <c r="D15" s="14"/>
      <c r="E15" s="27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7"/>
      <c r="V15" s="31"/>
      <c r="W15" s="31"/>
    </row>
    <row r="16" spans="1:23" x14ac:dyDescent="0.25">
      <c r="A16" s="3" t="s">
        <v>153</v>
      </c>
      <c r="B16" s="3"/>
      <c r="C16" s="3">
        <f>SUM(C7:C14)</f>
        <v>1</v>
      </c>
      <c r="D16" s="3">
        <f t="shared" ref="D16:S16" si="2">SUM(D7:D14)</f>
        <v>1</v>
      </c>
      <c r="E16" s="3">
        <f t="shared" si="2"/>
        <v>0</v>
      </c>
      <c r="F16" s="3">
        <f t="shared" si="2"/>
        <v>1</v>
      </c>
      <c r="G16" s="3">
        <f t="shared" si="2"/>
        <v>1</v>
      </c>
      <c r="H16" s="3">
        <f t="shared" si="2"/>
        <v>0</v>
      </c>
      <c r="I16" s="3">
        <f t="shared" si="2"/>
        <v>0</v>
      </c>
      <c r="J16" s="3">
        <f t="shared" si="2"/>
        <v>0</v>
      </c>
      <c r="K16" s="3">
        <f t="shared" si="2"/>
        <v>0</v>
      </c>
      <c r="L16" s="3">
        <f t="shared" si="2"/>
        <v>0</v>
      </c>
      <c r="M16" s="3">
        <f t="shared" si="2"/>
        <v>0</v>
      </c>
      <c r="N16" s="3">
        <f t="shared" si="2"/>
        <v>9</v>
      </c>
      <c r="O16" s="3">
        <f t="shared" si="2"/>
        <v>9</v>
      </c>
      <c r="P16" s="3">
        <f t="shared" si="2"/>
        <v>0</v>
      </c>
      <c r="Q16" s="3">
        <f t="shared" si="2"/>
        <v>0</v>
      </c>
      <c r="R16" s="3">
        <f t="shared" si="2"/>
        <v>0</v>
      </c>
      <c r="S16" s="3">
        <f t="shared" si="2"/>
        <v>0</v>
      </c>
      <c r="T16" s="36"/>
      <c r="V16" s="31">
        <f>SUM(V7:V14)</f>
        <v>11</v>
      </c>
      <c r="W16" s="6">
        <f>SUM(W7:W13)</f>
        <v>11</v>
      </c>
    </row>
    <row r="19" spans="19:19" x14ac:dyDescent="0.25">
      <c r="S19">
        <f>SUM(C16:S17)</f>
        <v>22</v>
      </c>
    </row>
  </sheetData>
  <mergeCells count="10">
    <mergeCell ref="A1:B1"/>
    <mergeCell ref="A4:A5"/>
    <mergeCell ref="C4:E5"/>
    <mergeCell ref="F4:G5"/>
    <mergeCell ref="H4:I5"/>
    <mergeCell ref="R5:T5"/>
    <mergeCell ref="N4:O5"/>
    <mergeCell ref="P4:Q5"/>
    <mergeCell ref="J4:K5"/>
    <mergeCell ref="L4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K19"/>
  <sheetViews>
    <sheetView tabSelected="1" zoomScale="90" zoomScaleNormal="90" workbookViewId="0">
      <pane xSplit="1" topLeftCell="DG1" activePane="topRight" state="frozen"/>
      <selection pane="topRight" activeCell="DM19" sqref="DM19"/>
    </sheetView>
  </sheetViews>
  <sheetFormatPr defaultRowHeight="15" x14ac:dyDescent="0.25"/>
  <cols>
    <col min="1" max="1" width="16.140625" customWidth="1"/>
  </cols>
  <sheetData>
    <row r="1" spans="1:115" x14ac:dyDescent="0.25">
      <c r="A1" t="s">
        <v>173</v>
      </c>
    </row>
    <row r="4" spans="1:115" ht="121.5" customHeight="1" x14ac:dyDescent="0.25">
      <c r="A4" s="5" t="s">
        <v>0</v>
      </c>
      <c r="B4" s="1"/>
      <c r="C4" s="231" t="s">
        <v>146</v>
      </c>
      <c r="D4" s="232"/>
      <c r="E4" s="233"/>
      <c r="F4" s="174" t="s">
        <v>238</v>
      </c>
      <c r="G4" s="242"/>
      <c r="H4" s="243"/>
      <c r="I4" s="174" t="s">
        <v>242</v>
      </c>
      <c r="J4" s="242"/>
      <c r="K4" s="243"/>
      <c r="L4" s="231" t="s">
        <v>274</v>
      </c>
      <c r="M4" s="237"/>
      <c r="N4" s="236"/>
      <c r="O4" s="231" t="s">
        <v>247</v>
      </c>
      <c r="P4" s="237"/>
      <c r="Q4" s="236"/>
      <c r="R4" s="239" t="s">
        <v>166</v>
      </c>
      <c r="S4" s="240"/>
      <c r="T4" s="241"/>
      <c r="U4" s="238" t="s">
        <v>147</v>
      </c>
      <c r="V4" s="238"/>
      <c r="W4" s="238"/>
      <c r="X4" s="174" t="s">
        <v>154</v>
      </c>
      <c r="Y4" s="175"/>
      <c r="Z4" s="176"/>
      <c r="AA4" s="231" t="s">
        <v>239</v>
      </c>
      <c r="AB4" s="237"/>
      <c r="AC4" s="236"/>
      <c r="AD4" s="231" t="s">
        <v>240</v>
      </c>
      <c r="AE4" s="237"/>
      <c r="AF4" s="236"/>
      <c r="AG4" s="239" t="s">
        <v>139</v>
      </c>
      <c r="AH4" s="240"/>
      <c r="AI4" s="241"/>
      <c r="AJ4" s="231" t="s">
        <v>150</v>
      </c>
      <c r="AK4" s="237"/>
      <c r="AL4" s="236"/>
      <c r="AM4" s="234" t="s">
        <v>168</v>
      </c>
      <c r="AN4" s="235"/>
      <c r="AO4" s="236"/>
      <c r="AP4" s="231" t="s">
        <v>148</v>
      </c>
      <c r="AQ4" s="237"/>
      <c r="AR4" s="236"/>
      <c r="AS4" s="239" t="s">
        <v>257</v>
      </c>
      <c r="AT4" s="240"/>
      <c r="AU4" s="241"/>
      <c r="AV4" s="238" t="s">
        <v>165</v>
      </c>
      <c r="AW4" s="238"/>
      <c r="AX4" s="244"/>
      <c r="AY4" s="239" t="s">
        <v>259</v>
      </c>
      <c r="AZ4" s="240"/>
      <c r="BA4" s="241"/>
      <c r="BB4" s="239" t="s">
        <v>260</v>
      </c>
      <c r="BC4" s="240"/>
      <c r="BD4" s="241"/>
      <c r="BE4" s="239" t="s">
        <v>261</v>
      </c>
      <c r="BF4" s="240"/>
      <c r="BG4" s="241"/>
      <c r="BH4" s="239" t="s">
        <v>262</v>
      </c>
      <c r="BI4" s="240"/>
      <c r="BJ4" s="241"/>
      <c r="BK4" s="239" t="s">
        <v>265</v>
      </c>
      <c r="BL4" s="240"/>
      <c r="BM4" s="241"/>
      <c r="BN4" s="239" t="s">
        <v>266</v>
      </c>
      <c r="BO4" s="240"/>
      <c r="BP4" s="241"/>
      <c r="BQ4" s="238" t="s">
        <v>258</v>
      </c>
      <c r="BR4" s="238"/>
      <c r="BS4" s="245"/>
      <c r="BT4" s="174" t="s">
        <v>248</v>
      </c>
      <c r="BU4" s="242"/>
      <c r="BV4" s="243"/>
      <c r="BW4" s="174" t="s">
        <v>249</v>
      </c>
      <c r="BX4" s="242"/>
      <c r="BY4" s="243"/>
      <c r="BZ4" s="174" t="s">
        <v>250</v>
      </c>
      <c r="CA4" s="242"/>
      <c r="CB4" s="243"/>
      <c r="CC4" s="174" t="s">
        <v>251</v>
      </c>
      <c r="CD4" s="242"/>
      <c r="CE4" s="243"/>
      <c r="CF4" s="174" t="s">
        <v>252</v>
      </c>
      <c r="CG4" s="242"/>
      <c r="CH4" s="243"/>
      <c r="CI4" s="174" t="s">
        <v>253</v>
      </c>
      <c r="CJ4" s="242"/>
      <c r="CK4" s="243"/>
      <c r="CL4" s="239" t="s">
        <v>275</v>
      </c>
      <c r="CM4" s="240"/>
      <c r="CN4" s="240"/>
      <c r="CO4" s="240" t="s">
        <v>276</v>
      </c>
      <c r="CP4" s="240"/>
      <c r="CQ4" s="240"/>
      <c r="CR4" s="240" t="s">
        <v>277</v>
      </c>
      <c r="CS4" s="240"/>
      <c r="CT4" s="241"/>
      <c r="CU4" s="231" t="s">
        <v>172</v>
      </c>
      <c r="CV4" s="237"/>
      <c r="CW4" s="236"/>
      <c r="CX4" s="234" t="s">
        <v>302</v>
      </c>
      <c r="CY4" s="235"/>
      <c r="CZ4" s="236"/>
      <c r="DA4" s="234" t="s">
        <v>169</v>
      </c>
      <c r="DB4" s="235"/>
      <c r="DC4" s="236"/>
      <c r="DD4" s="234" t="s">
        <v>241</v>
      </c>
      <c r="DE4" s="235"/>
      <c r="DF4" s="236"/>
      <c r="DH4" s="45" t="s">
        <v>178</v>
      </c>
      <c r="DI4" s="45" t="s">
        <v>179</v>
      </c>
      <c r="DJ4" s="45" t="s">
        <v>244</v>
      </c>
    </row>
    <row r="5" spans="1:115" s="11" customFormat="1" ht="38.25" customHeight="1" x14ac:dyDescent="0.25">
      <c r="A5" s="10"/>
      <c r="B5" s="10"/>
      <c r="C5" s="45" t="s">
        <v>178</v>
      </c>
      <c r="D5" s="45" t="s">
        <v>179</v>
      </c>
      <c r="E5" s="45" t="s">
        <v>244</v>
      </c>
      <c r="F5" s="45" t="s">
        <v>178</v>
      </c>
      <c r="G5" s="45" t="s">
        <v>179</v>
      </c>
      <c r="H5" s="45" t="s">
        <v>244</v>
      </c>
      <c r="I5" s="45" t="s">
        <v>178</v>
      </c>
      <c r="J5" s="45" t="s">
        <v>179</v>
      </c>
      <c r="K5" s="45" t="s">
        <v>244</v>
      </c>
      <c r="L5" s="45" t="s">
        <v>178</v>
      </c>
      <c r="M5" s="45" t="s">
        <v>179</v>
      </c>
      <c r="N5" s="45" t="s">
        <v>244</v>
      </c>
      <c r="O5" s="45" t="s">
        <v>178</v>
      </c>
      <c r="P5" s="45" t="s">
        <v>179</v>
      </c>
      <c r="Q5" s="45" t="s">
        <v>244</v>
      </c>
      <c r="R5" s="45" t="s">
        <v>178</v>
      </c>
      <c r="S5" s="45" t="s">
        <v>179</v>
      </c>
      <c r="T5" s="45" t="s">
        <v>244</v>
      </c>
      <c r="U5" s="45" t="s">
        <v>178</v>
      </c>
      <c r="V5" s="45" t="s">
        <v>179</v>
      </c>
      <c r="W5" s="45" t="s">
        <v>244</v>
      </c>
      <c r="X5" s="45" t="s">
        <v>178</v>
      </c>
      <c r="Y5" s="45" t="s">
        <v>179</v>
      </c>
      <c r="Z5" s="45" t="s">
        <v>244</v>
      </c>
      <c r="AA5" s="45" t="s">
        <v>178</v>
      </c>
      <c r="AB5" s="45" t="s">
        <v>179</v>
      </c>
      <c r="AC5" s="45" t="s">
        <v>244</v>
      </c>
      <c r="AD5" s="45" t="s">
        <v>178</v>
      </c>
      <c r="AE5" s="45" t="s">
        <v>179</v>
      </c>
      <c r="AF5" s="45" t="s">
        <v>244</v>
      </c>
      <c r="AG5" s="45" t="s">
        <v>178</v>
      </c>
      <c r="AH5" s="45" t="s">
        <v>179</v>
      </c>
      <c r="AI5" s="45" t="s">
        <v>273</v>
      </c>
      <c r="AJ5" s="45" t="s">
        <v>178</v>
      </c>
      <c r="AK5" s="45" t="s">
        <v>179</v>
      </c>
      <c r="AL5" s="45" t="s">
        <v>273</v>
      </c>
      <c r="AM5" s="45" t="s">
        <v>178</v>
      </c>
      <c r="AN5" s="45" t="s">
        <v>179</v>
      </c>
      <c r="AO5" s="45" t="s">
        <v>244</v>
      </c>
      <c r="AP5" s="45" t="s">
        <v>178</v>
      </c>
      <c r="AQ5" s="45" t="s">
        <v>179</v>
      </c>
      <c r="AR5" s="45" t="s">
        <v>244</v>
      </c>
      <c r="AS5" s="45" t="s">
        <v>178</v>
      </c>
      <c r="AT5" s="45" t="s">
        <v>179</v>
      </c>
      <c r="AU5" s="45" t="s">
        <v>244</v>
      </c>
      <c r="AV5" s="45" t="s">
        <v>178</v>
      </c>
      <c r="AW5" s="45" t="s">
        <v>179</v>
      </c>
      <c r="AX5" s="45" t="s">
        <v>244</v>
      </c>
      <c r="AY5" s="45" t="s">
        <v>178</v>
      </c>
      <c r="AZ5" s="45" t="s">
        <v>179</v>
      </c>
      <c r="BA5" s="45" t="s">
        <v>244</v>
      </c>
      <c r="BB5" s="45" t="s">
        <v>178</v>
      </c>
      <c r="BC5" s="45" t="s">
        <v>179</v>
      </c>
      <c r="BD5" s="45" t="s">
        <v>244</v>
      </c>
      <c r="BE5" s="45" t="s">
        <v>178</v>
      </c>
      <c r="BF5" s="45" t="s">
        <v>179</v>
      </c>
      <c r="BG5" s="45" t="s">
        <v>244</v>
      </c>
      <c r="BH5" s="45" t="s">
        <v>178</v>
      </c>
      <c r="BI5" s="45" t="s">
        <v>179</v>
      </c>
      <c r="BJ5" s="45" t="s">
        <v>244</v>
      </c>
      <c r="BK5" s="45" t="s">
        <v>178</v>
      </c>
      <c r="BL5" s="45" t="s">
        <v>179</v>
      </c>
      <c r="BM5" s="45" t="s">
        <v>244</v>
      </c>
      <c r="BN5" s="45" t="s">
        <v>178</v>
      </c>
      <c r="BO5" s="45" t="s">
        <v>179</v>
      </c>
      <c r="BP5" s="45" t="s">
        <v>244</v>
      </c>
      <c r="BQ5" s="45" t="s">
        <v>178</v>
      </c>
      <c r="BR5" s="45" t="s">
        <v>179</v>
      </c>
      <c r="BS5" s="45" t="s">
        <v>244</v>
      </c>
      <c r="BT5" s="45" t="s">
        <v>178</v>
      </c>
      <c r="BU5" s="45" t="s">
        <v>179</v>
      </c>
      <c r="BV5" s="45" t="s">
        <v>244</v>
      </c>
      <c r="BW5" s="45" t="s">
        <v>178</v>
      </c>
      <c r="BX5" s="45" t="s">
        <v>179</v>
      </c>
      <c r="BY5" s="45" t="s">
        <v>244</v>
      </c>
      <c r="BZ5" s="45" t="s">
        <v>178</v>
      </c>
      <c r="CA5" s="45" t="s">
        <v>179</v>
      </c>
      <c r="CB5" s="45" t="s">
        <v>244</v>
      </c>
      <c r="CC5" s="45" t="s">
        <v>178</v>
      </c>
      <c r="CD5" s="45" t="s">
        <v>179</v>
      </c>
      <c r="CE5" s="45" t="s">
        <v>244</v>
      </c>
      <c r="CF5" s="45" t="s">
        <v>178</v>
      </c>
      <c r="CG5" s="45" t="s">
        <v>179</v>
      </c>
      <c r="CH5" s="45" t="s">
        <v>244</v>
      </c>
      <c r="CI5" s="45" t="s">
        <v>178</v>
      </c>
      <c r="CJ5" s="45" t="s">
        <v>179</v>
      </c>
      <c r="CK5" s="45" t="s">
        <v>244</v>
      </c>
      <c r="CL5" s="45" t="s">
        <v>178</v>
      </c>
      <c r="CM5" s="45" t="s">
        <v>179</v>
      </c>
      <c r="CN5" s="45" t="s">
        <v>244</v>
      </c>
      <c r="CO5" s="45" t="s">
        <v>178</v>
      </c>
      <c r="CP5" s="45" t="s">
        <v>179</v>
      </c>
      <c r="CQ5" s="45" t="s">
        <v>244</v>
      </c>
      <c r="CR5" s="45" t="s">
        <v>178</v>
      </c>
      <c r="CS5" s="45" t="s">
        <v>179</v>
      </c>
      <c r="CT5" s="45" t="s">
        <v>244</v>
      </c>
      <c r="CU5" s="45" t="s">
        <v>178</v>
      </c>
      <c r="CV5" s="45" t="s">
        <v>179</v>
      </c>
      <c r="CW5" s="45" t="s">
        <v>244</v>
      </c>
      <c r="CX5" s="45" t="s">
        <v>178</v>
      </c>
      <c r="CY5" s="45" t="s">
        <v>179</v>
      </c>
      <c r="CZ5" s="45" t="s">
        <v>263</v>
      </c>
      <c r="DA5" s="45" t="s">
        <v>178</v>
      </c>
      <c r="DB5" s="45" t="s">
        <v>179</v>
      </c>
      <c r="DC5" s="45" t="s">
        <v>244</v>
      </c>
      <c r="DD5" s="45" t="s">
        <v>178</v>
      </c>
      <c r="DE5" s="45" t="s">
        <v>179</v>
      </c>
      <c r="DF5" s="45" t="s">
        <v>244</v>
      </c>
      <c r="DH5" s="10"/>
      <c r="DI5" s="10"/>
      <c r="DJ5" s="10"/>
    </row>
    <row r="6" spans="1:115" s="62" customFormat="1" ht="15.7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60"/>
      <c r="V6" s="60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31"/>
      <c r="CY6" s="31"/>
      <c r="CZ6" s="31"/>
      <c r="DA6" s="31"/>
      <c r="DB6" s="31"/>
      <c r="DC6" s="31"/>
      <c r="DD6" s="31"/>
      <c r="DE6" s="31"/>
      <c r="DF6" s="31"/>
      <c r="DH6" s="31"/>
      <c r="DI6" s="31"/>
      <c r="DJ6" s="31"/>
    </row>
    <row r="7" spans="1:115" s="80" customFormat="1" ht="15.75" x14ac:dyDescent="0.25">
      <c r="A7" s="79" t="s">
        <v>133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>
        <v>1</v>
      </c>
      <c r="P7" s="79">
        <v>0.5</v>
      </c>
      <c r="Q7" s="79">
        <v>360</v>
      </c>
      <c r="R7" s="79">
        <v>1</v>
      </c>
      <c r="S7" s="79">
        <v>1</v>
      </c>
      <c r="T7" s="79">
        <v>720</v>
      </c>
      <c r="U7" s="152"/>
      <c r="V7" s="152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>
        <v>1</v>
      </c>
      <c r="AQ7" s="79">
        <v>1</v>
      </c>
      <c r="AR7" s="79">
        <v>720</v>
      </c>
      <c r="AS7" s="79">
        <v>1</v>
      </c>
      <c r="AT7" s="79">
        <v>0.5</v>
      </c>
      <c r="AU7" s="79">
        <v>360</v>
      </c>
      <c r="AV7" s="79"/>
      <c r="AW7" s="79"/>
      <c r="AX7" s="79"/>
      <c r="AY7" s="79">
        <v>2</v>
      </c>
      <c r="AZ7" s="79">
        <v>2</v>
      </c>
      <c r="BA7" s="79">
        <v>1440</v>
      </c>
      <c r="BB7" s="79">
        <v>1</v>
      </c>
      <c r="BC7" s="79">
        <v>1</v>
      </c>
      <c r="BD7" s="79">
        <v>720</v>
      </c>
      <c r="BE7" s="79">
        <v>1</v>
      </c>
      <c r="BF7" s="79">
        <v>0.5</v>
      </c>
      <c r="BG7" s="79">
        <v>360</v>
      </c>
      <c r="BH7" s="79">
        <v>1</v>
      </c>
      <c r="BI7" s="79">
        <v>1</v>
      </c>
      <c r="BJ7" s="79">
        <v>1080</v>
      </c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79">
        <v>3</v>
      </c>
      <c r="CY7" s="79">
        <v>3</v>
      </c>
      <c r="CZ7" s="79">
        <v>54</v>
      </c>
      <c r="DA7" s="79"/>
      <c r="DB7" s="79"/>
      <c r="DC7" s="79"/>
      <c r="DD7" s="79"/>
      <c r="DE7" s="79"/>
      <c r="DF7" s="79"/>
      <c r="DH7" s="79">
        <f>SUM(C7,F7,I7,L7,O7,R7,U7,X7,AA7,AD7,AG7,AJ7,AM7,AP7,AS7,AV7,AY7,BB7,BE7,BH7,BK7,BN7,BQ7,BT7,BW7,BZ7,CC7,CF7,CI7,CL7,CO7,CR7,CU7,CX7,DA7,DD7)</f>
        <v>12</v>
      </c>
      <c r="DI7" s="79">
        <f>SUM(D7,G7,J7,M7,P7,S7,V7,Y7,AB7,AE7,AH7,AK7,AN7,AQ7,AT7,AW7,AZ7,BC7,BF7,BI7,BL7,BO7,BR7,BU7,BX7,CA7,CD7,CG7,CJ7,CM7,CP7,CS7,CV7,CY7,DB7,DE7)</f>
        <v>10.5</v>
      </c>
      <c r="DJ7" s="79">
        <f>SUM(E7,H7,K7,N7,Q7,T7,W7,Z7,AC7,AF7,AI7,AL7,AO7,AR7,AU7,AX7,BA7,BD7,BG7,BJ7,BM7,BP7,BS7,BV7,BY7,CB7,CE7,CH7,CK7,CN7,CQ7,CT7,CW7,CZ7,DC7,DF7)</f>
        <v>5814</v>
      </c>
    </row>
    <row r="8" spans="1:115" s="62" customFormat="1" ht="15.75" x14ac:dyDescent="0.25">
      <c r="A8" s="31" t="s">
        <v>134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60">
        <v>1</v>
      </c>
      <c r="V8" s="60">
        <v>1</v>
      </c>
      <c r="W8" s="31">
        <v>720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>
        <v>3</v>
      </c>
      <c r="BL8" s="31">
        <v>3</v>
      </c>
      <c r="BM8" s="31">
        <v>3240</v>
      </c>
      <c r="BN8" s="31">
        <v>2</v>
      </c>
      <c r="BO8" s="31">
        <v>2</v>
      </c>
      <c r="BP8" s="31">
        <v>2160</v>
      </c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31"/>
      <c r="CY8" s="31"/>
      <c r="CZ8" s="31"/>
      <c r="DA8" s="31"/>
      <c r="DB8" s="31"/>
      <c r="DC8" s="31"/>
      <c r="DD8" s="31">
        <v>1</v>
      </c>
      <c r="DE8" s="31">
        <v>1</v>
      </c>
      <c r="DF8" s="31">
        <v>360</v>
      </c>
      <c r="DH8" s="31">
        <f t="shared" ref="DH8:DH14" si="0">SUM(C8,F8,I8,L8,O8,R8,U8,X8,AA8,AD8,AG8,AJ8,AM8,AP8,AS8,AV8,AY8,BB8,BE8,BH8,BK8,BN8,BQ8,BT8,BW8,BZ8,CC8,CF8,CI8,CL8,CO8,CR8,CU8,CX8,DA8,DD8)</f>
        <v>7</v>
      </c>
      <c r="DI8" s="31">
        <f t="shared" ref="DI8:DI14" si="1">SUM(D8,G8,J8,M8,P8,S8,V8,Y8,AB8,AE8,AH8,AK8,AN8,AQ8,AT8,AW8,AZ8,BC8,BF8,BI8,BL8,BO8,BR8,BU8,BX8,CA8,CD8,CG8,CJ8,CM8,CP8,CS8,CV8,CY8,DB8,DE8)</f>
        <v>7</v>
      </c>
      <c r="DJ8" s="31">
        <f t="shared" ref="DJ8:DJ14" si="2">SUM(E8,H8,K8,N8,Q8,T8,W8,Z8,AC8,AF8,AI8,AL8,AO8,AR8,AU8,AX8,BA8,BD8,BG8,BJ8,BM8,BP8,BS8,BV8,BY8,CB8,CE8,CH8,CK8,CN8,CQ8,CT8,CW8,CZ8,DC8,DF8)</f>
        <v>6480</v>
      </c>
    </row>
    <row r="9" spans="1:115" s="62" customFormat="1" x14ac:dyDescent="0.25">
      <c r="A9" s="31" t="s">
        <v>254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>
        <v>1</v>
      </c>
      <c r="M9" s="31">
        <v>1</v>
      </c>
      <c r="N9" s="31">
        <v>720</v>
      </c>
      <c r="O9" s="31">
        <v>1</v>
      </c>
      <c r="P9" s="31">
        <v>1.5</v>
      </c>
      <c r="Q9" s="31">
        <v>1080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>
        <v>1</v>
      </c>
      <c r="AE9" s="31">
        <v>1.5</v>
      </c>
      <c r="AF9" s="31">
        <v>1080</v>
      </c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H9" s="31">
        <f t="shared" si="0"/>
        <v>3</v>
      </c>
      <c r="DI9" s="31">
        <f t="shared" si="1"/>
        <v>4</v>
      </c>
      <c r="DJ9" s="31">
        <f t="shared" si="2"/>
        <v>2880</v>
      </c>
    </row>
    <row r="10" spans="1:115" s="80" customFormat="1" ht="15.75" x14ac:dyDescent="0.25">
      <c r="A10" s="79" t="s">
        <v>135</v>
      </c>
      <c r="B10" s="79"/>
      <c r="C10" s="79">
        <v>1</v>
      </c>
      <c r="D10" s="79">
        <v>2</v>
      </c>
      <c r="E10" s="79">
        <v>1440</v>
      </c>
      <c r="F10" s="79">
        <v>1</v>
      </c>
      <c r="G10" s="79">
        <v>1</v>
      </c>
      <c r="H10" s="79">
        <v>720</v>
      </c>
      <c r="I10" s="79">
        <v>1</v>
      </c>
      <c r="J10" s="79">
        <v>1</v>
      </c>
      <c r="K10" s="79">
        <v>36</v>
      </c>
      <c r="L10" s="79"/>
      <c r="M10" s="79"/>
      <c r="N10" s="79"/>
      <c r="O10" s="79"/>
      <c r="P10" s="79"/>
      <c r="Q10" s="79"/>
      <c r="R10" s="79"/>
      <c r="S10" s="79"/>
      <c r="T10" s="79"/>
      <c r="U10" s="152"/>
      <c r="V10" s="152"/>
      <c r="W10" s="79"/>
      <c r="X10" s="79">
        <v>1</v>
      </c>
      <c r="Y10" s="79">
        <v>1</v>
      </c>
      <c r="Z10" s="79">
        <v>720</v>
      </c>
      <c r="AA10" s="79">
        <v>1</v>
      </c>
      <c r="AB10" s="79">
        <v>1</v>
      </c>
      <c r="AC10" s="79">
        <v>720</v>
      </c>
      <c r="AD10" s="79">
        <v>1</v>
      </c>
      <c r="AE10" s="79">
        <v>1</v>
      </c>
      <c r="AF10" s="79">
        <v>720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>
        <v>1</v>
      </c>
      <c r="AQ10" s="79">
        <v>1</v>
      </c>
      <c r="AR10" s="79">
        <v>720</v>
      </c>
      <c r="AS10" s="79"/>
      <c r="AT10" s="79"/>
      <c r="AU10" s="79"/>
      <c r="AV10" s="79">
        <v>1</v>
      </c>
      <c r="AW10" s="79">
        <v>1</v>
      </c>
      <c r="AX10" s="79">
        <v>720</v>
      </c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>
        <v>1</v>
      </c>
      <c r="CV10" s="153">
        <v>1</v>
      </c>
      <c r="CW10" s="153">
        <v>36</v>
      </c>
      <c r="CX10" s="79"/>
      <c r="CY10" s="79"/>
      <c r="CZ10" s="79"/>
      <c r="DA10" s="79">
        <v>1</v>
      </c>
      <c r="DB10" s="79">
        <v>1</v>
      </c>
      <c r="DC10" s="79">
        <v>1080</v>
      </c>
      <c r="DD10" s="79">
        <v>1</v>
      </c>
      <c r="DE10" s="79">
        <v>2</v>
      </c>
      <c r="DF10" s="79">
        <v>720</v>
      </c>
      <c r="DH10" s="79">
        <f t="shared" si="0"/>
        <v>11</v>
      </c>
      <c r="DI10" s="79">
        <f t="shared" si="1"/>
        <v>13</v>
      </c>
      <c r="DJ10" s="79">
        <f t="shared" si="2"/>
        <v>7632</v>
      </c>
    </row>
    <row r="11" spans="1:115" s="150" customFormat="1" ht="15.75" x14ac:dyDescent="0.25">
      <c r="A11" s="86" t="s">
        <v>136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48"/>
      <c r="V11" s="148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86"/>
      <c r="CY11" s="86"/>
      <c r="CZ11" s="86"/>
      <c r="DA11" s="86"/>
      <c r="DB11" s="86"/>
      <c r="DC11" s="86"/>
      <c r="DD11" s="86"/>
      <c r="DE11" s="86"/>
      <c r="DF11" s="86"/>
      <c r="DH11" s="86">
        <f t="shared" si="0"/>
        <v>0</v>
      </c>
      <c r="DI11" s="86">
        <f t="shared" si="1"/>
        <v>0</v>
      </c>
      <c r="DJ11" s="86">
        <f t="shared" si="2"/>
        <v>0</v>
      </c>
    </row>
    <row r="12" spans="1:115" s="80" customFormat="1" ht="15.75" x14ac:dyDescent="0.25">
      <c r="A12" s="79" t="s">
        <v>170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>
        <v>1</v>
      </c>
      <c r="M12" s="79">
        <v>1</v>
      </c>
      <c r="N12" s="79">
        <v>720</v>
      </c>
      <c r="O12" s="79"/>
      <c r="P12" s="79"/>
      <c r="Q12" s="79"/>
      <c r="R12" s="79">
        <v>4</v>
      </c>
      <c r="S12" s="79">
        <v>4</v>
      </c>
      <c r="T12" s="79">
        <v>2880</v>
      </c>
      <c r="U12" s="152">
        <v>3</v>
      </c>
      <c r="V12" s="152">
        <v>3</v>
      </c>
      <c r="W12" s="79">
        <v>2160</v>
      </c>
      <c r="X12" s="79">
        <v>2</v>
      </c>
      <c r="Y12" s="79">
        <v>2</v>
      </c>
      <c r="Z12" s="79">
        <v>1440</v>
      </c>
      <c r="AA12" s="79">
        <v>1</v>
      </c>
      <c r="AB12" s="79">
        <v>1</v>
      </c>
      <c r="AC12" s="79">
        <v>720</v>
      </c>
      <c r="AD12" s="79">
        <v>1</v>
      </c>
      <c r="AE12" s="79">
        <v>1</v>
      </c>
      <c r="AF12" s="79">
        <v>720</v>
      </c>
      <c r="AG12" s="79">
        <v>1</v>
      </c>
      <c r="AH12" s="79">
        <v>1</v>
      </c>
      <c r="AI12" s="79">
        <v>36</v>
      </c>
      <c r="AJ12" s="79">
        <v>1</v>
      </c>
      <c r="AK12" s="79">
        <v>1</v>
      </c>
      <c r="AL12" s="79">
        <v>36</v>
      </c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153">
        <v>3</v>
      </c>
      <c r="CM12" s="153">
        <v>3</v>
      </c>
      <c r="CN12" s="153">
        <v>2160</v>
      </c>
      <c r="CO12" s="153">
        <v>3</v>
      </c>
      <c r="CP12" s="153">
        <v>3</v>
      </c>
      <c r="CQ12" s="153">
        <v>2160</v>
      </c>
      <c r="CR12" s="153">
        <v>3</v>
      </c>
      <c r="CS12" s="153">
        <v>3</v>
      </c>
      <c r="CT12" s="153">
        <v>2160</v>
      </c>
      <c r="CU12" s="153"/>
      <c r="CV12" s="153"/>
      <c r="CW12" s="153"/>
      <c r="CX12" s="79"/>
      <c r="CY12" s="79"/>
      <c r="CZ12" s="79"/>
      <c r="DA12" s="79"/>
      <c r="DB12" s="79"/>
      <c r="DC12" s="79"/>
      <c r="DD12" s="79"/>
      <c r="DE12" s="79"/>
      <c r="DF12" s="79"/>
      <c r="DH12" s="79">
        <f t="shared" si="0"/>
        <v>23</v>
      </c>
      <c r="DI12" s="79">
        <f t="shared" si="1"/>
        <v>23</v>
      </c>
      <c r="DJ12" s="79">
        <f t="shared" si="2"/>
        <v>15192</v>
      </c>
    </row>
    <row r="13" spans="1:115" s="62" customFormat="1" x14ac:dyDescent="0.25">
      <c r="A13" s="83" t="s">
        <v>161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>
        <v>1</v>
      </c>
      <c r="AK13" s="83">
        <v>1</v>
      </c>
      <c r="AL13" s="83">
        <v>36</v>
      </c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>
        <v>4</v>
      </c>
      <c r="CV13" s="151">
        <v>3.5</v>
      </c>
      <c r="CW13" s="151">
        <v>126</v>
      </c>
      <c r="CX13" s="83"/>
      <c r="CY13" s="83"/>
      <c r="CZ13" s="83"/>
      <c r="DA13" s="83"/>
      <c r="DB13" s="83"/>
      <c r="DC13" s="83"/>
      <c r="DD13" s="83"/>
      <c r="DE13" s="83"/>
      <c r="DF13" s="83"/>
      <c r="DH13" s="31">
        <f t="shared" si="0"/>
        <v>5</v>
      </c>
      <c r="DI13" s="31">
        <f t="shared" si="1"/>
        <v>4.5</v>
      </c>
      <c r="DJ13" s="31">
        <f t="shared" si="2"/>
        <v>162</v>
      </c>
    </row>
    <row r="14" spans="1:115" s="79" customFormat="1" x14ac:dyDescent="0.25">
      <c r="A14" s="79" t="s">
        <v>167</v>
      </c>
      <c r="O14" s="79">
        <v>1</v>
      </c>
      <c r="P14" s="79">
        <v>1</v>
      </c>
      <c r="Q14" s="79">
        <v>720</v>
      </c>
      <c r="X14" s="79">
        <v>1</v>
      </c>
      <c r="Y14" s="79">
        <v>1</v>
      </c>
      <c r="Z14" s="79">
        <v>720</v>
      </c>
      <c r="AM14" s="79">
        <v>1</v>
      </c>
      <c r="AN14" s="79">
        <v>1</v>
      </c>
      <c r="AO14" s="79">
        <v>720</v>
      </c>
      <c r="BQ14" s="79">
        <v>1</v>
      </c>
      <c r="BR14" s="79">
        <v>1</v>
      </c>
      <c r="BS14" s="79">
        <v>720</v>
      </c>
      <c r="BT14" s="79">
        <v>1</v>
      </c>
      <c r="BU14" s="79">
        <v>1</v>
      </c>
      <c r="BV14" s="79">
        <v>720</v>
      </c>
      <c r="BW14" s="79">
        <v>1</v>
      </c>
      <c r="BX14" s="79">
        <v>1</v>
      </c>
      <c r="BY14" s="79">
        <v>720</v>
      </c>
      <c r="BZ14" s="79">
        <v>1</v>
      </c>
      <c r="CA14" s="79">
        <v>1</v>
      </c>
      <c r="CB14" s="79">
        <v>720</v>
      </c>
      <c r="CC14" s="79">
        <v>1</v>
      </c>
      <c r="CD14" s="79">
        <v>1</v>
      </c>
      <c r="CE14" s="79">
        <v>720</v>
      </c>
      <c r="CF14" s="79">
        <v>1</v>
      </c>
      <c r="CG14" s="79">
        <v>1</v>
      </c>
      <c r="CH14" s="79">
        <v>720</v>
      </c>
      <c r="CI14" s="79">
        <v>1</v>
      </c>
      <c r="CJ14" s="79">
        <v>1</v>
      </c>
      <c r="CK14" s="79">
        <v>720</v>
      </c>
      <c r="DD14" s="79">
        <v>1</v>
      </c>
      <c r="DE14" s="79">
        <v>1</v>
      </c>
      <c r="DF14" s="79">
        <v>360</v>
      </c>
      <c r="DG14" s="153"/>
      <c r="DH14" s="79">
        <f t="shared" si="0"/>
        <v>11</v>
      </c>
      <c r="DI14" s="79">
        <f t="shared" si="1"/>
        <v>11</v>
      </c>
      <c r="DJ14" s="79">
        <f t="shared" si="2"/>
        <v>7560</v>
      </c>
      <c r="DK14" s="154"/>
    </row>
    <row r="15" spans="1:115" s="62" customFormat="1" x14ac:dyDescent="0.25">
      <c r="CX15" s="38"/>
      <c r="CY15" s="38"/>
      <c r="CZ15" s="38"/>
      <c r="DA15" s="38"/>
      <c r="DB15" s="38"/>
      <c r="DC15" s="38"/>
      <c r="DD15" s="38"/>
      <c r="DE15" s="38"/>
      <c r="DF15" s="38"/>
      <c r="DH15" s="31"/>
      <c r="DI15" s="31"/>
      <c r="DJ15" s="31"/>
    </row>
    <row r="16" spans="1:115" x14ac:dyDescent="0.25">
      <c r="A16" s="3" t="s">
        <v>149</v>
      </c>
      <c r="B16" s="3"/>
      <c r="C16" s="3">
        <f>SUM(C6:C14)</f>
        <v>1</v>
      </c>
      <c r="D16" s="3">
        <f t="shared" ref="D16:AW16" si="3">SUM(D6:D14)</f>
        <v>2</v>
      </c>
      <c r="E16" s="3">
        <f t="shared" si="3"/>
        <v>1440</v>
      </c>
      <c r="F16" s="3">
        <f t="shared" si="3"/>
        <v>1</v>
      </c>
      <c r="G16" s="3">
        <f t="shared" si="3"/>
        <v>1</v>
      </c>
      <c r="H16" s="3">
        <f t="shared" si="3"/>
        <v>720</v>
      </c>
      <c r="I16" s="3">
        <f t="shared" si="3"/>
        <v>1</v>
      </c>
      <c r="J16" s="3">
        <f t="shared" si="3"/>
        <v>1</v>
      </c>
      <c r="K16" s="3">
        <f t="shared" si="3"/>
        <v>36</v>
      </c>
      <c r="L16" s="3">
        <f t="shared" si="3"/>
        <v>2</v>
      </c>
      <c r="M16" s="3">
        <f t="shared" si="3"/>
        <v>2</v>
      </c>
      <c r="N16" s="3">
        <f t="shared" si="3"/>
        <v>1440</v>
      </c>
      <c r="O16" s="3">
        <f t="shared" si="3"/>
        <v>3</v>
      </c>
      <c r="P16" s="3">
        <f t="shared" si="3"/>
        <v>3</v>
      </c>
      <c r="Q16" s="3">
        <f t="shared" si="3"/>
        <v>2160</v>
      </c>
      <c r="R16" s="3">
        <f t="shared" si="3"/>
        <v>5</v>
      </c>
      <c r="S16" s="3">
        <f t="shared" si="3"/>
        <v>5</v>
      </c>
      <c r="T16" s="3">
        <f t="shared" si="3"/>
        <v>3600</v>
      </c>
      <c r="U16" s="3">
        <f t="shared" si="3"/>
        <v>4</v>
      </c>
      <c r="V16" s="3">
        <f t="shared" si="3"/>
        <v>4</v>
      </c>
      <c r="W16" s="3">
        <f t="shared" si="3"/>
        <v>2880</v>
      </c>
      <c r="X16" s="3">
        <f t="shared" si="3"/>
        <v>4</v>
      </c>
      <c r="Y16" s="3">
        <f t="shared" si="3"/>
        <v>4</v>
      </c>
      <c r="Z16" s="3">
        <f t="shared" si="3"/>
        <v>2880</v>
      </c>
      <c r="AA16" s="3">
        <f t="shared" si="3"/>
        <v>2</v>
      </c>
      <c r="AB16" s="3">
        <f t="shared" si="3"/>
        <v>2</v>
      </c>
      <c r="AC16" s="3">
        <f t="shared" si="3"/>
        <v>1440</v>
      </c>
      <c r="AD16" s="3">
        <f t="shared" si="3"/>
        <v>3</v>
      </c>
      <c r="AE16" s="3">
        <f t="shared" si="3"/>
        <v>3.5</v>
      </c>
      <c r="AF16" s="3">
        <f t="shared" si="3"/>
        <v>2520</v>
      </c>
      <c r="AG16" s="3">
        <f t="shared" si="3"/>
        <v>1</v>
      </c>
      <c r="AH16" s="3">
        <f t="shared" si="3"/>
        <v>1</v>
      </c>
      <c r="AI16" s="3">
        <f t="shared" si="3"/>
        <v>36</v>
      </c>
      <c r="AJ16" s="3">
        <f t="shared" si="3"/>
        <v>2</v>
      </c>
      <c r="AK16" s="3">
        <f t="shared" si="3"/>
        <v>2</v>
      </c>
      <c r="AL16" s="3">
        <f t="shared" si="3"/>
        <v>72</v>
      </c>
      <c r="AM16" s="3">
        <f t="shared" si="3"/>
        <v>1</v>
      </c>
      <c r="AN16" s="3">
        <f t="shared" si="3"/>
        <v>1</v>
      </c>
      <c r="AO16" s="3">
        <f t="shared" si="3"/>
        <v>720</v>
      </c>
      <c r="AP16" s="3">
        <f t="shared" si="3"/>
        <v>2</v>
      </c>
      <c r="AQ16" s="3">
        <f t="shared" si="3"/>
        <v>2</v>
      </c>
      <c r="AR16" s="3">
        <f t="shared" si="3"/>
        <v>1440</v>
      </c>
      <c r="AS16" s="3">
        <f t="shared" si="3"/>
        <v>1</v>
      </c>
      <c r="AT16" s="3">
        <f t="shared" si="3"/>
        <v>0.5</v>
      </c>
      <c r="AU16" s="3">
        <f t="shared" si="3"/>
        <v>360</v>
      </c>
      <c r="AV16" s="3">
        <f t="shared" si="3"/>
        <v>1</v>
      </c>
      <c r="AW16" s="3">
        <f t="shared" si="3"/>
        <v>1</v>
      </c>
      <c r="AX16" s="3">
        <f t="shared" ref="AX16:BP16" si="4">SUM(AX6:AX14)</f>
        <v>720</v>
      </c>
      <c r="AY16" s="3">
        <f t="shared" si="4"/>
        <v>2</v>
      </c>
      <c r="AZ16" s="3">
        <f t="shared" si="4"/>
        <v>2</v>
      </c>
      <c r="BA16" s="3">
        <f t="shared" si="4"/>
        <v>1440</v>
      </c>
      <c r="BB16" s="3">
        <f t="shared" si="4"/>
        <v>1</v>
      </c>
      <c r="BC16" s="3">
        <f t="shared" si="4"/>
        <v>1</v>
      </c>
      <c r="BD16" s="3">
        <f t="shared" si="4"/>
        <v>720</v>
      </c>
      <c r="BE16" s="3">
        <f t="shared" si="4"/>
        <v>1</v>
      </c>
      <c r="BF16" s="3">
        <f t="shared" si="4"/>
        <v>0.5</v>
      </c>
      <c r="BG16" s="3">
        <f t="shared" si="4"/>
        <v>360</v>
      </c>
      <c r="BH16" s="3">
        <f t="shared" si="4"/>
        <v>1</v>
      </c>
      <c r="BI16" s="3">
        <f t="shared" si="4"/>
        <v>1</v>
      </c>
      <c r="BJ16" s="3">
        <f t="shared" si="4"/>
        <v>1080</v>
      </c>
      <c r="BK16" s="3">
        <f t="shared" si="4"/>
        <v>3</v>
      </c>
      <c r="BL16" s="3">
        <f t="shared" si="4"/>
        <v>3</v>
      </c>
      <c r="BM16" s="3">
        <f t="shared" si="4"/>
        <v>3240</v>
      </c>
      <c r="BN16" s="3">
        <f t="shared" si="4"/>
        <v>2</v>
      </c>
      <c r="BO16" s="3">
        <f t="shared" si="4"/>
        <v>2</v>
      </c>
      <c r="BP16" s="3">
        <f t="shared" si="4"/>
        <v>2160</v>
      </c>
      <c r="BQ16" s="3">
        <f t="shared" ref="BQ16:CZ16" si="5">SUM(BQ6:BQ14)</f>
        <v>1</v>
      </c>
      <c r="BR16" s="3">
        <f t="shared" si="5"/>
        <v>1</v>
      </c>
      <c r="BS16" s="3">
        <f t="shared" si="5"/>
        <v>720</v>
      </c>
      <c r="BT16" s="3">
        <f t="shared" si="5"/>
        <v>1</v>
      </c>
      <c r="BU16" s="3">
        <f t="shared" si="5"/>
        <v>1</v>
      </c>
      <c r="BV16" s="3">
        <f t="shared" si="5"/>
        <v>720</v>
      </c>
      <c r="BW16" s="3">
        <f t="shared" si="5"/>
        <v>1</v>
      </c>
      <c r="BX16" s="3">
        <f t="shared" si="5"/>
        <v>1</v>
      </c>
      <c r="BY16" s="3">
        <f t="shared" si="5"/>
        <v>720</v>
      </c>
      <c r="BZ16" s="3">
        <f t="shared" si="5"/>
        <v>1</v>
      </c>
      <c r="CA16" s="3">
        <f t="shared" si="5"/>
        <v>1</v>
      </c>
      <c r="CB16" s="3">
        <f t="shared" si="5"/>
        <v>720</v>
      </c>
      <c r="CC16" s="3">
        <f t="shared" si="5"/>
        <v>1</v>
      </c>
      <c r="CD16" s="3">
        <f t="shared" si="5"/>
        <v>1</v>
      </c>
      <c r="CE16" s="3">
        <f t="shared" si="5"/>
        <v>720</v>
      </c>
      <c r="CF16" s="3">
        <f t="shared" si="5"/>
        <v>1</v>
      </c>
      <c r="CG16" s="3">
        <f t="shared" si="5"/>
        <v>1</v>
      </c>
      <c r="CH16" s="3">
        <f t="shared" si="5"/>
        <v>720</v>
      </c>
      <c r="CI16" s="3">
        <f t="shared" si="5"/>
        <v>1</v>
      </c>
      <c r="CJ16" s="3">
        <f t="shared" si="5"/>
        <v>1</v>
      </c>
      <c r="CK16" s="3">
        <f t="shared" si="5"/>
        <v>720</v>
      </c>
      <c r="CL16" s="3">
        <f t="shared" si="5"/>
        <v>3</v>
      </c>
      <c r="CM16" s="3">
        <f t="shared" si="5"/>
        <v>3</v>
      </c>
      <c r="CN16" s="3">
        <f t="shared" si="5"/>
        <v>2160</v>
      </c>
      <c r="CO16" s="3">
        <f t="shared" si="5"/>
        <v>3</v>
      </c>
      <c r="CP16" s="3">
        <f t="shared" si="5"/>
        <v>3</v>
      </c>
      <c r="CQ16" s="3">
        <f t="shared" si="5"/>
        <v>2160</v>
      </c>
      <c r="CR16" s="3">
        <f t="shared" si="5"/>
        <v>3</v>
      </c>
      <c r="CS16" s="3">
        <f t="shared" si="5"/>
        <v>3</v>
      </c>
      <c r="CT16" s="3">
        <f t="shared" si="5"/>
        <v>2160</v>
      </c>
      <c r="CU16" s="3">
        <f t="shared" si="5"/>
        <v>5</v>
      </c>
      <c r="CV16" s="3">
        <f t="shared" si="5"/>
        <v>4.5</v>
      </c>
      <c r="CW16" s="3">
        <f t="shared" si="5"/>
        <v>162</v>
      </c>
      <c r="CX16" s="3">
        <f t="shared" si="5"/>
        <v>3</v>
      </c>
      <c r="CY16" s="3">
        <f t="shared" si="5"/>
        <v>3</v>
      </c>
      <c r="CZ16" s="3">
        <f t="shared" si="5"/>
        <v>54</v>
      </c>
      <c r="DA16" s="3">
        <f t="shared" ref="DA16:DF16" si="6">SUM(DA6:DA14)</f>
        <v>1</v>
      </c>
      <c r="DB16" s="3">
        <f t="shared" si="6"/>
        <v>1</v>
      </c>
      <c r="DC16" s="3">
        <f t="shared" si="6"/>
        <v>1080</v>
      </c>
      <c r="DD16" s="3">
        <f t="shared" si="6"/>
        <v>3</v>
      </c>
      <c r="DE16" s="3">
        <f t="shared" si="6"/>
        <v>4</v>
      </c>
      <c r="DF16" s="3">
        <f t="shared" si="6"/>
        <v>1440</v>
      </c>
      <c r="DH16" s="19">
        <f>SUM(DH7:DH14)</f>
        <v>72</v>
      </c>
      <c r="DI16" s="19">
        <f t="shared" ref="DI16:DJ16" si="7">SUM(DI7:DI14)</f>
        <v>73</v>
      </c>
      <c r="DJ16" s="19">
        <f t="shared" si="7"/>
        <v>45720</v>
      </c>
    </row>
    <row r="19" spans="110:112" x14ac:dyDescent="0.25">
      <c r="DF19">
        <f>SUM(C16:DF16)</f>
        <v>45865</v>
      </c>
      <c r="DH19">
        <f>SUM(DH16:DJ16)</f>
        <v>45865</v>
      </c>
    </row>
  </sheetData>
  <mergeCells count="36">
    <mergeCell ref="DD4:DF4"/>
    <mergeCell ref="BT4:BV4"/>
    <mergeCell ref="BK4:BM4"/>
    <mergeCell ref="CI4:CK4"/>
    <mergeCell ref="BN4:BP4"/>
    <mergeCell ref="BQ4:BS4"/>
    <mergeCell ref="BW4:BY4"/>
    <mergeCell ref="BZ4:CB4"/>
    <mergeCell ref="CC4:CE4"/>
    <mergeCell ref="CF4:CH4"/>
    <mergeCell ref="DA4:DC4"/>
    <mergeCell ref="CL4:CN4"/>
    <mergeCell ref="CO4:CQ4"/>
    <mergeCell ref="CR4:CT4"/>
    <mergeCell ref="CX4:CZ4"/>
    <mergeCell ref="CU4:CW4"/>
    <mergeCell ref="BH4:BJ4"/>
    <mergeCell ref="AP4:AR4"/>
    <mergeCell ref="AV4:AX4"/>
    <mergeCell ref="AS4:AU4"/>
    <mergeCell ref="AY4:BA4"/>
    <mergeCell ref="BB4:BD4"/>
    <mergeCell ref="BE4:BG4"/>
    <mergeCell ref="C4:E4"/>
    <mergeCell ref="AM4:AO4"/>
    <mergeCell ref="L4:N4"/>
    <mergeCell ref="U4:W4"/>
    <mergeCell ref="R4:T4"/>
    <mergeCell ref="AJ4:AL4"/>
    <mergeCell ref="AA4:AC4"/>
    <mergeCell ref="X4:Z4"/>
    <mergeCell ref="F4:H4"/>
    <mergeCell ref="AD4:AF4"/>
    <mergeCell ref="I4:K4"/>
    <mergeCell ref="O4:Q4"/>
    <mergeCell ref="AG4:AI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9"/>
  <sheetViews>
    <sheetView topLeftCell="S1" workbookViewId="0">
      <selection activeCell="A6" sqref="A6:XFD15"/>
    </sheetView>
  </sheetViews>
  <sheetFormatPr defaultRowHeight="15" x14ac:dyDescent="0.25"/>
  <cols>
    <col min="1" max="1" width="14.5703125" customWidth="1"/>
    <col min="2" max="2" width="10.85546875" customWidth="1"/>
  </cols>
  <sheetData>
    <row r="1" spans="1:29" x14ac:dyDescent="0.25">
      <c r="A1" t="s">
        <v>243</v>
      </c>
    </row>
    <row r="4" spans="1:29" ht="72" customHeight="1" x14ac:dyDescent="0.25">
      <c r="A4" s="64" t="s">
        <v>0</v>
      </c>
      <c r="B4" s="1"/>
      <c r="C4" s="231" t="s">
        <v>245</v>
      </c>
      <c r="D4" s="233"/>
      <c r="E4" s="174" t="s">
        <v>255</v>
      </c>
      <c r="F4" s="243"/>
      <c r="G4" s="174" t="s">
        <v>152</v>
      </c>
      <c r="H4" s="243"/>
      <c r="I4" s="231" t="s">
        <v>256</v>
      </c>
      <c r="J4" s="236"/>
      <c r="K4" s="239" t="s">
        <v>264</v>
      </c>
      <c r="L4" s="241"/>
      <c r="M4" s="239" t="s">
        <v>267</v>
      </c>
      <c r="N4" s="241"/>
      <c r="O4" s="238" t="s">
        <v>268</v>
      </c>
      <c r="P4" s="238"/>
      <c r="Q4" s="174" t="s">
        <v>269</v>
      </c>
      <c r="R4" s="176"/>
      <c r="S4" s="231" t="s">
        <v>270</v>
      </c>
      <c r="T4" s="236"/>
      <c r="U4" s="231" t="s">
        <v>145</v>
      </c>
      <c r="V4" s="236"/>
      <c r="W4" s="231" t="s">
        <v>245</v>
      </c>
      <c r="X4" s="236"/>
      <c r="Y4" s="239" t="s">
        <v>281</v>
      </c>
      <c r="Z4" s="241"/>
    </row>
    <row r="5" spans="1:29" s="11" customFormat="1" ht="72" customHeight="1" x14ac:dyDescent="0.25">
      <c r="A5" s="10"/>
      <c r="B5" s="10"/>
      <c r="C5" s="63" t="s">
        <v>229</v>
      </c>
      <c r="D5" s="63" t="s">
        <v>230</v>
      </c>
      <c r="E5" s="63" t="s">
        <v>229</v>
      </c>
      <c r="F5" s="63" t="s">
        <v>230</v>
      </c>
      <c r="G5" s="63" t="s">
        <v>229</v>
      </c>
      <c r="H5" s="63" t="s">
        <v>230</v>
      </c>
      <c r="I5" s="63" t="s">
        <v>229</v>
      </c>
      <c r="J5" s="63" t="s">
        <v>230</v>
      </c>
      <c r="K5" s="63" t="s">
        <v>229</v>
      </c>
      <c r="L5" s="63" t="s">
        <v>230</v>
      </c>
      <c r="M5" s="63" t="s">
        <v>229</v>
      </c>
      <c r="N5" s="63" t="s">
        <v>230</v>
      </c>
      <c r="O5" s="63" t="s">
        <v>229</v>
      </c>
      <c r="P5" s="63" t="s">
        <v>230</v>
      </c>
      <c r="Q5" s="63" t="s">
        <v>229</v>
      </c>
      <c r="R5" s="63" t="s">
        <v>230</v>
      </c>
      <c r="S5" s="63" t="s">
        <v>229</v>
      </c>
      <c r="T5" s="63" t="s">
        <v>230</v>
      </c>
      <c r="U5" s="63" t="s">
        <v>229</v>
      </c>
      <c r="V5" s="63" t="s">
        <v>230</v>
      </c>
      <c r="W5" s="63" t="s">
        <v>229</v>
      </c>
      <c r="X5" s="63" t="s">
        <v>230</v>
      </c>
      <c r="Y5" s="63" t="s">
        <v>229</v>
      </c>
      <c r="Z5" s="63" t="s">
        <v>230</v>
      </c>
      <c r="AB5" s="63" t="s">
        <v>229</v>
      </c>
      <c r="AC5" s="63" t="s">
        <v>230</v>
      </c>
    </row>
    <row r="6" spans="1:29" s="62" customFormat="1" ht="15.7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60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B6" s="31"/>
      <c r="AC6" s="31"/>
    </row>
    <row r="7" spans="1:29" s="62" customFormat="1" ht="15.75" x14ac:dyDescent="0.25">
      <c r="A7" s="31" t="s">
        <v>133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60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B7" s="31">
        <f>SUM(C7,E7,G7,I7,K7,M7,O7,Q7,S7,U7,W7,Y7)</f>
        <v>0</v>
      </c>
      <c r="AC7" s="31">
        <f>SUM(D7,F7,H7,J7,L7,N7,P7,R7,T7,V7,X7,Z7)</f>
        <v>0</v>
      </c>
    </row>
    <row r="8" spans="1:29" s="62" customFormat="1" ht="15.75" x14ac:dyDescent="0.25">
      <c r="A8" s="31" t="s">
        <v>134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>
        <v>1</v>
      </c>
      <c r="N8" s="31">
        <v>1</v>
      </c>
      <c r="O8" s="60">
        <v>1</v>
      </c>
      <c r="P8" s="31">
        <v>1</v>
      </c>
      <c r="Q8" s="31">
        <v>1</v>
      </c>
      <c r="R8" s="31">
        <v>1</v>
      </c>
      <c r="S8" s="31">
        <v>0</v>
      </c>
      <c r="T8" s="31">
        <v>1</v>
      </c>
      <c r="U8" s="31">
        <v>0</v>
      </c>
      <c r="V8" s="31">
        <v>1</v>
      </c>
      <c r="W8" s="31"/>
      <c r="X8" s="31"/>
      <c r="Y8" s="31"/>
      <c r="Z8" s="31"/>
      <c r="AB8" s="31">
        <f t="shared" ref="AB8:AB14" si="0">SUM(C8,E8,G8,I8,K8,M8,O8,Q8,S8,U8,W8,Y8)</f>
        <v>3</v>
      </c>
      <c r="AC8" s="31">
        <f t="shared" ref="AC8:AC14" si="1">SUM(D8,F8,H8,J8,L8,N8,P8,R8,T8,V8,X8,Z8)</f>
        <v>5</v>
      </c>
    </row>
    <row r="9" spans="1:29" s="80" customFormat="1" x14ac:dyDescent="0.25">
      <c r="A9" s="79" t="s">
        <v>254</v>
      </c>
      <c r="B9" s="79"/>
      <c r="C9" s="79">
        <v>3</v>
      </c>
      <c r="D9" s="79">
        <v>3</v>
      </c>
      <c r="E9" s="79">
        <v>1</v>
      </c>
      <c r="F9" s="79">
        <v>1</v>
      </c>
      <c r="G9" s="79">
        <v>1</v>
      </c>
      <c r="H9" s="79">
        <v>1</v>
      </c>
      <c r="I9" s="79">
        <v>1</v>
      </c>
      <c r="J9" s="79">
        <v>1</v>
      </c>
      <c r="K9" s="79">
        <v>1</v>
      </c>
      <c r="L9" s="79">
        <v>1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B9" s="79">
        <f t="shared" si="0"/>
        <v>7</v>
      </c>
      <c r="AC9" s="79">
        <f t="shared" si="1"/>
        <v>7</v>
      </c>
    </row>
    <row r="10" spans="1:29" s="62" customFormat="1" ht="15.75" x14ac:dyDescent="0.25">
      <c r="A10" s="31" t="s">
        <v>135</v>
      </c>
      <c r="B10" s="31"/>
      <c r="C10" s="31">
        <v>2</v>
      </c>
      <c r="D10" s="31">
        <v>2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60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B10" s="31">
        <f t="shared" si="0"/>
        <v>2</v>
      </c>
      <c r="AC10" s="31">
        <f t="shared" si="1"/>
        <v>2</v>
      </c>
    </row>
    <row r="11" spans="1:29" s="62" customFormat="1" ht="15.75" x14ac:dyDescent="0.25">
      <c r="A11" s="31" t="s">
        <v>136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60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B11" s="31">
        <f t="shared" si="0"/>
        <v>0</v>
      </c>
      <c r="AC11" s="31">
        <f t="shared" si="1"/>
        <v>0</v>
      </c>
    </row>
    <row r="12" spans="1:29" s="62" customFormat="1" ht="15.75" x14ac:dyDescent="0.25">
      <c r="A12" s="31" t="s">
        <v>170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60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B12" s="31">
        <f t="shared" si="0"/>
        <v>0</v>
      </c>
      <c r="AC12" s="31">
        <f t="shared" si="1"/>
        <v>0</v>
      </c>
    </row>
    <row r="13" spans="1:29" s="62" customFormat="1" x14ac:dyDescent="0.25">
      <c r="A13" s="31" t="s">
        <v>161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>
        <v>2</v>
      </c>
      <c r="X13" s="31">
        <v>2</v>
      </c>
      <c r="Y13" s="31">
        <v>1</v>
      </c>
      <c r="Z13" s="31">
        <v>1</v>
      </c>
      <c r="AB13" s="31">
        <f t="shared" si="0"/>
        <v>3</v>
      </c>
      <c r="AC13" s="31">
        <f t="shared" si="1"/>
        <v>3</v>
      </c>
    </row>
    <row r="14" spans="1:29" s="62" customFormat="1" x14ac:dyDescent="0.25">
      <c r="A14" s="31" t="s">
        <v>167</v>
      </c>
      <c r="B14" s="31"/>
      <c r="C14" s="31">
        <v>1</v>
      </c>
      <c r="D14" s="31">
        <v>1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B14" s="31">
        <f t="shared" si="0"/>
        <v>1</v>
      </c>
      <c r="AC14" s="31">
        <f t="shared" si="1"/>
        <v>1</v>
      </c>
    </row>
    <row r="15" spans="1:29" s="62" customFormat="1" x14ac:dyDescent="0.25">
      <c r="AB15" s="31"/>
      <c r="AC15" s="31"/>
    </row>
    <row r="16" spans="1:29" x14ac:dyDescent="0.25">
      <c r="A16" s="3" t="s">
        <v>149</v>
      </c>
      <c r="B16" s="3"/>
      <c r="C16" s="3">
        <f>SUM(C7:C14)</f>
        <v>6</v>
      </c>
      <c r="D16" s="3">
        <f t="shared" ref="D16:Z16" si="2">SUM(D7:D14)</f>
        <v>6</v>
      </c>
      <c r="E16" s="3">
        <f t="shared" si="2"/>
        <v>1</v>
      </c>
      <c r="F16" s="3">
        <f t="shared" si="2"/>
        <v>1</v>
      </c>
      <c r="G16" s="3">
        <f t="shared" si="2"/>
        <v>1</v>
      </c>
      <c r="H16" s="3">
        <f t="shared" si="2"/>
        <v>1</v>
      </c>
      <c r="I16" s="3">
        <f t="shared" si="2"/>
        <v>1</v>
      </c>
      <c r="J16" s="3">
        <f t="shared" si="2"/>
        <v>1</v>
      </c>
      <c r="K16" s="3">
        <f t="shared" si="2"/>
        <v>1</v>
      </c>
      <c r="L16" s="3">
        <f t="shared" si="2"/>
        <v>1</v>
      </c>
      <c r="M16" s="3">
        <f t="shared" si="2"/>
        <v>1</v>
      </c>
      <c r="N16" s="3">
        <f t="shared" si="2"/>
        <v>1</v>
      </c>
      <c r="O16" s="3">
        <f t="shared" si="2"/>
        <v>1</v>
      </c>
      <c r="P16" s="3">
        <f t="shared" si="2"/>
        <v>1</v>
      </c>
      <c r="Q16" s="3">
        <f t="shared" si="2"/>
        <v>1</v>
      </c>
      <c r="R16" s="3">
        <f t="shared" si="2"/>
        <v>1</v>
      </c>
      <c r="S16" s="3">
        <f t="shared" si="2"/>
        <v>0</v>
      </c>
      <c r="T16" s="3">
        <f t="shared" si="2"/>
        <v>1</v>
      </c>
      <c r="U16" s="3">
        <f t="shared" si="2"/>
        <v>0</v>
      </c>
      <c r="V16" s="3">
        <f t="shared" si="2"/>
        <v>1</v>
      </c>
      <c r="W16" s="3">
        <f t="shared" si="2"/>
        <v>2</v>
      </c>
      <c r="X16" s="3">
        <f t="shared" si="2"/>
        <v>2</v>
      </c>
      <c r="Y16" s="3">
        <f t="shared" si="2"/>
        <v>1</v>
      </c>
      <c r="Z16" s="3">
        <f t="shared" si="2"/>
        <v>1</v>
      </c>
      <c r="AB16" s="19">
        <f>SUM(AB7:AB14)</f>
        <v>16</v>
      </c>
      <c r="AC16" s="1">
        <f>SUM(AC7:AC14)</f>
        <v>18</v>
      </c>
    </row>
    <row r="19" spans="26:28" x14ac:dyDescent="0.25">
      <c r="Z19">
        <f>SUM(C16:Z16)</f>
        <v>34</v>
      </c>
      <c r="AB19">
        <f>SUM(AB16:AC16)</f>
        <v>34</v>
      </c>
    </row>
  </sheetData>
  <mergeCells count="12">
    <mergeCell ref="C4:D4"/>
    <mergeCell ref="E4:F4"/>
    <mergeCell ref="G4:H4"/>
    <mergeCell ref="I4:J4"/>
    <mergeCell ref="K4:L4"/>
    <mergeCell ref="W4:X4"/>
    <mergeCell ref="Y4:Z4"/>
    <mergeCell ref="M4:N4"/>
    <mergeCell ref="O4:P4"/>
    <mergeCell ref="Q4:R4"/>
    <mergeCell ref="S4:T4"/>
    <mergeCell ref="U4: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ДОУ</vt:lpstr>
      <vt:lpstr>ДОУ_Молодые</vt:lpstr>
      <vt:lpstr>СОШ</vt:lpstr>
      <vt:lpstr>СОШ_Молодые</vt:lpstr>
      <vt:lpstr>УДО</vt:lpstr>
      <vt:lpstr>УДО_Молодые</vt:lpstr>
      <vt:lpstr>СПО</vt:lpstr>
      <vt:lpstr>СПО_Молодые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Олег</cp:lastModifiedBy>
  <dcterms:created xsi:type="dcterms:W3CDTF">2018-04-17T11:52:15Z</dcterms:created>
  <dcterms:modified xsi:type="dcterms:W3CDTF">2025-06-13T10:55:07Z</dcterms:modified>
</cp:coreProperties>
</file>